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Läs mig" sheetId="1" state="visible" r:id="rId1"/>
    <sheet xmlns:r="http://schemas.openxmlformats.org/officeDocument/2006/relationships" name="Gap-analys" sheetId="2" state="visible" r:id="rId2"/>
    <sheet xmlns:r="http://schemas.openxmlformats.org/officeDocument/2006/relationships" name="Sammanfattning" sheetId="3" state="visible" r:id="rId3"/>
  </sheets>
  <definedNames>
    <definedName name="_xlnm._FilterDatabase" localSheetId="1" hidden="1">'Gap-analys'!$A$1:$H$116</definedName>
  </definedNames>
  <calcPr calcId="124519" fullCalcOnLoad="1"/>
</workbook>
</file>

<file path=xl/styles.xml><?xml version="1.0" encoding="utf-8"?>
<styleSheet xmlns="http://schemas.openxmlformats.org/spreadsheetml/2006/main">
  <numFmts count="1">
    <numFmt numFmtId="164" formatCode="yyyy-mm-dd"/>
  </numFmts>
  <fonts count="9">
    <font>
      <name val="Calibri"/>
      <family val="2"/>
      <color theme="1"/>
      <sz val="11"/>
      <scheme val="minor"/>
    </font>
    <font>
      <name val="Arial"/>
      <b val="1"/>
      <color rgb="FF111827"/>
      <sz val="16"/>
    </font>
    <font>
      <name val="Arial"/>
      <color rgb="FF6B7280"/>
      <sz val="10"/>
    </font>
    <font>
      <name val="Arial"/>
      <color rgb="FF111827"/>
      <sz val="10"/>
    </font>
    <font>
      <name val="Arial"/>
      <b val="1"/>
      <color rgb="FF111827"/>
      <sz val="12"/>
    </font>
    <font>
      <name val="Arial"/>
      <b val="1"/>
      <color rgb="FF111827"/>
      <sz val="10"/>
    </font>
    <font>
      <name val="Arial"/>
      <b val="1"/>
      <color rgb="FFFFFFFF"/>
      <sz val="10"/>
    </font>
    <font>
      <name val="Arial"/>
      <color rgb="FF111827"/>
      <sz val="10"/>
      <u val="single"/>
    </font>
    <font>
      <name val="Arial"/>
      <color rgb="FF2563EB"/>
      <sz val="10"/>
      <u val="single"/>
    </font>
  </fonts>
  <fills count="4">
    <fill>
      <patternFill/>
    </fill>
    <fill>
      <patternFill patternType="gray125"/>
    </fill>
    <fill>
      <patternFill patternType="solid">
        <fgColor rgb="FF1F2937"/>
        <bgColor rgb="FF1F2937"/>
      </patternFill>
    </fill>
    <fill>
      <patternFill patternType="solid">
        <fgColor rgb="FFF3F4F6"/>
        <bgColor rgb="FFF3F4F6"/>
      </patternFill>
    </fill>
  </fills>
  <borders count="3">
    <border>
      <left/>
      <right/>
      <top/>
      <bottom/>
      <diagonal/>
    </border>
    <border>
      <bottom style="medium">
        <color rgb="FF111827"/>
      </bottom>
    </border>
    <border>
      <bottom style="thin">
        <color rgb="FFE5E7EB"/>
      </bottom>
    </border>
  </borders>
  <cellStyleXfs count="1">
    <xf numFmtId="0" fontId="0" fillId="0" borderId="0"/>
  </cellStyleXfs>
  <cellXfs count="16">
    <xf numFmtId="0" fontId="0" fillId="0" borderId="0" pivotButton="0" quotePrefix="0" xfId="0"/>
    <xf numFmtId="0" fontId="1" fillId="0" borderId="0" pivotButton="0" quotePrefix="0" xfId="0"/>
    <xf numFmtId="0" fontId="2" fillId="0" borderId="0" pivotButton="0" quotePrefix="0" xfId="0"/>
    <xf numFmtId="0" fontId="3" fillId="0" borderId="0" pivotButton="0" quotePrefix="0" xfId="0"/>
    <xf numFmtId="0" fontId="4" fillId="0" borderId="0" pivotButton="0" quotePrefix="0" xfId="0"/>
    <xf numFmtId="0" fontId="5" fillId="0" borderId="0" pivotButton="0" quotePrefix="0" xfId="0"/>
    <xf numFmtId="0" fontId="6" fillId="2" borderId="0" pivotButton="0" quotePrefix="0" xfId="0"/>
    <xf numFmtId="0" fontId="3" fillId="3" borderId="0" pivotButton="0" quotePrefix="0" xfId="0"/>
    <xf numFmtId="0" fontId="8" fillId="0" borderId="0" pivotButton="0" quotePrefix="0" xfId="0"/>
    <xf numFmtId="0" fontId="6" fillId="2" borderId="1" pivotButton="0" quotePrefix="0" xfId="0"/>
    <xf numFmtId="0" fontId="3" fillId="3" borderId="2" pivotButton="0" quotePrefix="0" xfId="0"/>
    <xf numFmtId="0" fontId="3" fillId="3" borderId="2" applyAlignment="1" pivotButton="0" quotePrefix="0" xfId="0">
      <alignment vertical="top"/>
    </xf>
    <xf numFmtId="0" fontId="3" fillId="0" borderId="2" pivotButton="0" quotePrefix="0" xfId="0"/>
    <xf numFmtId="0" fontId="3" fillId="0" borderId="2" applyAlignment="1" pivotButton="0" quotePrefix="0" xfId="0">
      <alignment vertical="top" wrapText="1"/>
    </xf>
    <xf numFmtId="164" fontId="3" fillId="0" borderId="2" pivotButton="0" quotePrefix="0" xfId="0"/>
    <xf numFmtId="9" fontId="5" fillId="0" borderId="0" pivotButton="0" quotePrefix="0" xfId="0"/>
  </cellXfs>
  <cellStyles count="1">
    <cellStyle name="Normal" xfId="0" builtinId="0" hidden="0"/>
  </cellStyles>
  <dxfs count="4">
    <dxf>
      <font>
        <name val="Arial"/>
        <color rgb="FF166534"/>
      </font>
      <fill>
        <patternFill patternType="solid">
          <fgColor rgb="FFDCFCE7"/>
          <bgColor rgb="FFDCFCE7"/>
        </patternFill>
      </fill>
    </dxf>
    <dxf>
      <font>
        <name val="Arial"/>
        <color rgb="FF854D0E"/>
      </font>
      <fill>
        <patternFill patternType="solid">
          <fgColor rgb="FFFEF9C3"/>
          <bgColor rgb="FFFEF9C3"/>
        </patternFill>
      </fill>
    </dxf>
    <dxf>
      <font>
        <name val="Arial"/>
        <color rgb="FF991B1B"/>
      </font>
      <fill>
        <patternFill patternType="solid">
          <fgColor rgb="FFFEE2E2"/>
          <bgColor rgb="FFFEE2E2"/>
        </patternFill>
      </fill>
    </dxf>
    <dxf>
      <font>
        <name val="Arial"/>
        <color rgb="FF374151"/>
      </font>
      <fill>
        <patternFill patternType="solid">
          <fgColor rgb="FFE5E7EB"/>
          <bgColor rgb="FFE5E7EB"/>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hyperlink" Target="https://aquil.se/sv/blog/gap-analys-iso-27001-sa-gor-ni" TargetMode="External" Id="rId1"/><Relationship Type="http://schemas.openxmlformats.org/officeDocument/2006/relationships/hyperlink" Target="https://aquil.se/sv" TargetMode="External" Id="rId2"/></Relationships>
</file>

<file path=xl/worksheets/sheet1.xml><?xml version="1.0" encoding="utf-8"?>
<worksheet xmlns="http://schemas.openxmlformats.org/spreadsheetml/2006/main">
  <sheetPr>
    <outlinePr summaryBelow="1" summaryRight="1"/>
    <pageSetUpPr/>
  </sheetPr>
  <dimension ref="A1:H35"/>
  <sheetViews>
    <sheetView showGridLines="0" workbookViewId="0">
      <selection activeCell="A1" sqref="A1"/>
    </sheetView>
  </sheetViews>
  <sheetFormatPr baseColWidth="8" defaultRowHeight="15"/>
  <cols>
    <col width="130" customWidth="1" min="1" max="1"/>
    <col width="22" customWidth="1" min="2" max="2"/>
    <col width="22" customWidth="1" min="3" max="3"/>
    <col width="22" customWidth="1" min="4" max="4"/>
    <col width="22" customWidth="1" min="5" max="5"/>
    <col width="22" customWidth="1" min="6" max="6"/>
    <col width="22" customWidth="1" min="7" max="7"/>
    <col width="22" customWidth="1" min="8" max="8"/>
  </cols>
  <sheetData>
    <row r="1">
      <c r="A1" s="1" t="inlineStr">
        <is>
          <t>Mall för gap-analys enligt ISO 27001:2022</t>
        </is>
      </c>
    </row>
    <row r="2">
      <c r="A2" s="2" t="inlineStr">
        <is>
          <t>Från teamet bakom Aquil (aquil.se)  |  Version 1.0  |  Juli 2026</t>
        </is>
      </c>
    </row>
    <row r="4">
      <c r="A4" s="3" t="inlineStr">
        <is>
          <t>Mallen täcker båda måttstockarna i ISO/IEC 27001:2022: kraven på ledningssystemet i kapitel 4-10 (22 rader) och samtliga 93 kontroller i bilaga A (115 rader totalt).</t>
        </is>
      </c>
    </row>
    <row r="5">
      <c r="A5" s="3" t="inlineStr">
        <is>
          <t>De flesta gratis mallar listar bara bilaga A. Det är en fälla: en organisation kan få fint resultat på de 93 kontrollerna och ändå sakna dokumenterad omfattning, internrevisionsprogram och ledningens genomgång, och det är det första en certifieringsrevisor tittar på.</t>
        </is>
      </c>
    </row>
    <row r="7">
      <c r="A7" s="4" t="inlineStr">
        <is>
          <t>Så använder ni mallen</t>
        </is>
      </c>
    </row>
    <row r="8">
      <c r="A8" s="3" t="inlineStr">
        <is>
          <t>1. Fastställ omfattningen först: vilka delar av organisationen, vilka platser, vilka system. Annars blir varje svar "det beror på".</t>
        </is>
      </c>
    </row>
    <row r="9">
      <c r="A9" s="3" t="inlineStr">
        <is>
          <t>2. Sätt en status per rad på fliken Gap-analys med rullgardinsmenyn i kolumn D. Låt cellen vara tom tills raden faktiskt är bedömd.</t>
        </is>
      </c>
    </row>
    <row r="10">
      <c r="A10" s="3" t="inlineStr">
        <is>
          <t>3. Skriv en kort motivering för varje svar, även för dem som är ej tillämpliga. Om sex månader är motiveringen det enda som förklarar statusen.</t>
        </is>
      </c>
    </row>
    <row r="11">
      <c r="A11" s="3" t="inlineStr">
        <is>
          <t>4. Notera bevisen, eller frånvaron av dem, i kolumn F. Kan ni inte peka på varifrån ett bevis skulle komma är den ärliga statusen svagare än ni tror.</t>
        </is>
      </c>
    </row>
    <row r="12">
      <c r="A12" s="3" t="inlineStr">
        <is>
          <t>5. Ge varje gap en ansvarig och ett måldatum. Fliken Sammanfattning räknar läget per område medan ni arbetar.</t>
        </is>
      </c>
    </row>
    <row r="13">
      <c r="A13" s="3" t="inlineStr">
        <is>
          <t>6. Bedöm om med jämna mellanrum. Trenden är det intressanta talet, inte ögonblicksbilden.</t>
        </is>
      </c>
    </row>
    <row r="15">
      <c r="A15" s="4" t="inlineStr">
        <is>
          <t>Vad statusarna betyder</t>
        </is>
      </c>
    </row>
    <row r="16">
      <c r="A16" s="3" t="inlineStr">
        <is>
          <t>Uppfylld: kravet är uppfyllt och fungerar i praktiken, med bevis.</t>
        </is>
      </c>
    </row>
    <row r="17">
      <c r="A17" s="3" t="inlineStr">
        <is>
          <t>Delvis uppfylld: något finns men är ofullständigt, ej godkänt eller tillämpas inte konsekvent.</t>
        </is>
      </c>
    </row>
    <row r="18">
      <c r="A18" s="3" t="inlineStr">
        <is>
          <t>Ej uppfylld: inget finns på plats, eller det som finns fungerar inte.</t>
        </is>
      </c>
    </row>
    <row r="19">
      <c r="A19" s="3" t="inlineStr">
        <is>
          <t>Ej tillämplig: ligger legitimt utanför er omfattning och riskbild. Skriv ner varför; revisorn kommer att fråga.</t>
        </is>
      </c>
    </row>
    <row r="20">
      <c r="A20" s="3" t="inlineStr">
        <is>
          <t>Tom: ännu inte bedömd.</t>
        </is>
      </c>
    </row>
    <row r="22">
      <c r="A22" s="5" t="inlineStr">
        <is>
          <t>Fyll i de vita cellerna (kolumn D till H). Kolumn A till C är standardens struktur och ska lämnas som de är.</t>
        </is>
      </c>
    </row>
    <row r="24">
      <c r="A24" s="4" t="inlineStr">
        <is>
          <t>Exempel på en ifylld rad:</t>
        </is>
      </c>
    </row>
    <row r="25">
      <c r="A25" s="6" t="inlineStr">
        <is>
          <t>Kod</t>
        </is>
      </c>
      <c r="B25" s="6" t="inlineStr">
        <is>
          <t>Krav eller kontroll</t>
        </is>
      </c>
      <c r="C25" s="6" t="inlineStr">
        <is>
          <t>Område</t>
        </is>
      </c>
      <c r="D25" s="6" t="inlineStr">
        <is>
          <t>Status</t>
        </is>
      </c>
      <c r="E25" s="6" t="inlineStr">
        <is>
          <t>Motivering</t>
        </is>
      </c>
      <c r="F25" s="6" t="inlineStr">
        <is>
          <t>Bevis</t>
        </is>
      </c>
      <c r="G25" s="6" t="inlineStr">
        <is>
          <t>Ansvarig</t>
        </is>
      </c>
      <c r="H25" s="6" t="inlineStr">
        <is>
          <t>Måldatum</t>
        </is>
      </c>
    </row>
    <row r="26">
      <c r="A26" s="7" t="inlineStr">
        <is>
          <t>A.8.13</t>
        </is>
      </c>
      <c r="B26" s="7" t="inlineStr">
        <is>
          <t>Informationssäkerhetskopiering</t>
        </is>
      </c>
      <c r="C26" s="7" t="inlineStr">
        <is>
          <t>Tekniska kontroller</t>
        </is>
      </c>
      <c r="D26" s="3" t="inlineStr">
        <is>
          <t>Delvis uppfylld</t>
        </is>
      </c>
      <c r="E26" s="3" t="inlineStr">
        <is>
          <t>Nattliga säkerhetskopior körs för produktionsdatabaser; återläsningstester sker ad hoc, senast i mars.</t>
        </is>
      </c>
      <c r="F26" s="3" t="inlineStr">
        <is>
          <t>Loggar från backupjobb; anteckning från återläsningstest 2026-03-11</t>
        </is>
      </c>
      <c r="G26" s="3" t="inlineStr">
        <is>
          <t>IT-driftansvarig</t>
        </is>
      </c>
      <c r="H26" s="3" t="inlineStr">
        <is>
          <t>2026-09-30</t>
        </is>
      </c>
    </row>
    <row r="28">
      <c r="A28" s="3" t="inlineStr">
        <is>
          <t>Upphovsrättsnotis: Upphovsrätten till ISO/IEC 27001:2022 tillhör ISO och IEC. Mallen återger endast kontrollernas numrering och korta rubriker, som referens, och ingen kravtext ur standarden. Den fullständiga kravtexten köper ni från ISO (iso.org) eller SIS (sis.se).</t>
        </is>
      </c>
    </row>
    <row r="30">
      <c r="A30" s="3" t="inlineStr">
        <is>
          <t>Kalkylbladet är en ögonblicksbild. När ni växer ur att bedöma om för hand håller Aquil samma bedömning levande: statusar med motiveringar, länkade bevis, godkännanden och återanvändning mot NIS2 och GDPR.</t>
        </is>
      </c>
    </row>
    <row r="32">
      <c r="A32" s="5" t="inlineStr">
        <is>
          <t>Hela guiden: så gör ni analysen, prioriterar gapen och gör resultatet till en plan:</t>
        </is>
      </c>
    </row>
    <row r="33">
      <c r="A33" s="8" t="inlineStr">
        <is>
          <t>https://aquil.se/sv/blog/gap-analys-iso-27001-sa-gor-ni</t>
        </is>
      </c>
    </row>
    <row r="35">
      <c r="A35" s="8" t="inlineStr">
        <is>
          <t>aquil.se</t>
        </is>
      </c>
    </row>
  </sheetData>
  <hyperlinks>
    <hyperlink xmlns:r="http://schemas.openxmlformats.org/officeDocument/2006/relationships" ref="A33" r:id="rId1"/>
    <hyperlink xmlns:r="http://schemas.openxmlformats.org/officeDocument/2006/relationships" ref="A35" r:id="rId2"/>
  </hyperlink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H116"/>
  <sheetViews>
    <sheetView workbookViewId="0">
      <pane ySplit="1" topLeftCell="A2" activePane="bottomLeft" state="frozen"/>
      <selection pane="bottomLeft" activeCell="A1" sqref="A1"/>
    </sheetView>
  </sheetViews>
  <sheetFormatPr baseColWidth="8" defaultRowHeight="15"/>
  <cols>
    <col width="9" customWidth="1" min="1" max="1"/>
    <col width="56" customWidth="1" min="2" max="2"/>
    <col width="36" customWidth="1" min="3" max="3"/>
    <col width="22" customWidth="1" min="4" max="4"/>
    <col width="48" customWidth="1" min="5" max="5"/>
    <col width="42" customWidth="1" min="6" max="6"/>
    <col width="22" customWidth="1" min="7" max="7"/>
    <col width="14" customWidth="1" min="8" max="8"/>
  </cols>
  <sheetData>
    <row r="1">
      <c r="A1" s="9" t="inlineStr">
        <is>
          <t>Kod</t>
        </is>
      </c>
      <c r="B1" s="9" t="inlineStr">
        <is>
          <t>Krav eller kontroll</t>
        </is>
      </c>
      <c r="C1" s="9" t="inlineStr">
        <is>
          <t>Område</t>
        </is>
      </c>
      <c r="D1" s="9" t="inlineStr">
        <is>
          <t>Status</t>
        </is>
      </c>
      <c r="E1" s="9" t="inlineStr">
        <is>
          <t>Motivering</t>
        </is>
      </c>
      <c r="F1" s="9" t="inlineStr">
        <is>
          <t>Bevis</t>
        </is>
      </c>
      <c r="G1" s="9" t="inlineStr">
        <is>
          <t>Ansvarig</t>
        </is>
      </c>
      <c r="H1" s="9" t="inlineStr">
        <is>
          <t>Måldatum</t>
        </is>
      </c>
    </row>
    <row r="2">
      <c r="A2" s="10" t="inlineStr">
        <is>
          <t>4.1</t>
        </is>
      </c>
      <c r="B2" s="11" t="inlineStr">
        <is>
          <t>Förstå organisationen och dess kontext</t>
        </is>
      </c>
      <c r="C2" s="10" t="inlineStr">
        <is>
          <t>ISMS-grund och planering</t>
        </is>
      </c>
      <c r="D2" s="12" t="n"/>
      <c r="E2" s="13" t="n"/>
      <c r="F2" s="13" t="n"/>
      <c r="G2" s="12" t="n"/>
      <c r="H2" s="14" t="n"/>
    </row>
    <row r="3">
      <c r="A3" s="10" t="inlineStr">
        <is>
          <t>4.2</t>
        </is>
      </c>
      <c r="B3" s="11" t="inlineStr">
        <is>
          <t>Förstå intressenters behov och förväntningar</t>
        </is>
      </c>
      <c r="C3" s="10" t="inlineStr">
        <is>
          <t>ISMS-grund och planering</t>
        </is>
      </c>
      <c r="D3" s="12" t="n"/>
      <c r="E3" s="13" t="n"/>
      <c r="F3" s="13" t="n"/>
      <c r="G3" s="12" t="n"/>
      <c r="H3" s="14" t="n"/>
    </row>
    <row r="4">
      <c r="A4" s="10" t="inlineStr">
        <is>
          <t>4.3</t>
        </is>
      </c>
      <c r="B4" s="11" t="inlineStr">
        <is>
          <t>Bestämma omfattningen av ISMS</t>
        </is>
      </c>
      <c r="C4" s="10" t="inlineStr">
        <is>
          <t>ISMS-grund och planering</t>
        </is>
      </c>
      <c r="D4" s="12" t="n"/>
      <c r="E4" s="13" t="n"/>
      <c r="F4" s="13" t="n"/>
      <c r="G4" s="12" t="n"/>
      <c r="H4" s="14" t="n"/>
    </row>
    <row r="5">
      <c r="A5" s="10" t="inlineStr">
        <is>
          <t>5.1</t>
        </is>
      </c>
      <c r="B5" s="11" t="inlineStr">
        <is>
          <t>Ledarskap och åtagande</t>
        </is>
      </c>
      <c r="C5" s="10" t="inlineStr">
        <is>
          <t>ISMS-grund och planering</t>
        </is>
      </c>
      <c r="D5" s="12" t="n"/>
      <c r="E5" s="13" t="n"/>
      <c r="F5" s="13" t="n"/>
      <c r="G5" s="12" t="n"/>
      <c r="H5" s="14" t="n"/>
    </row>
    <row r="6">
      <c r="A6" s="10" t="inlineStr">
        <is>
          <t>5.3</t>
        </is>
      </c>
      <c r="B6" s="11" t="inlineStr">
        <is>
          <t>Organisatoriska roller, ansvar och befogenheter för ISMS</t>
        </is>
      </c>
      <c r="C6" s="10" t="inlineStr">
        <is>
          <t>ISMS-grund och planering</t>
        </is>
      </c>
      <c r="D6" s="12" t="n"/>
      <c r="E6" s="13" t="n"/>
      <c r="F6" s="13" t="n"/>
      <c r="G6" s="12" t="n"/>
      <c r="H6" s="14" t="n"/>
    </row>
    <row r="7">
      <c r="A7" s="10" t="inlineStr">
        <is>
          <t>6.1.1</t>
        </is>
      </c>
      <c r="B7" s="11" t="inlineStr">
        <is>
          <t>Åtgärder för att hantera risker och möjligheter</t>
        </is>
      </c>
      <c r="C7" s="10" t="inlineStr">
        <is>
          <t>ISMS-grund och planering</t>
        </is>
      </c>
      <c r="D7" s="12" t="n"/>
      <c r="E7" s="13" t="n"/>
      <c r="F7" s="13" t="n"/>
      <c r="G7" s="12" t="n"/>
      <c r="H7" s="14" t="n"/>
    </row>
    <row r="8">
      <c r="A8" s="10" t="inlineStr">
        <is>
          <t>6.1.2</t>
        </is>
      </c>
      <c r="B8" s="11" t="inlineStr">
        <is>
          <t>Riskbedömning för informationssäkerhet</t>
        </is>
      </c>
      <c r="C8" s="10" t="inlineStr">
        <is>
          <t>ISMS-grund och planering</t>
        </is>
      </c>
      <c r="D8" s="12" t="n"/>
      <c r="E8" s="13" t="n"/>
      <c r="F8" s="13" t="n"/>
      <c r="G8" s="12" t="n"/>
      <c r="H8" s="14" t="n"/>
    </row>
    <row r="9">
      <c r="A9" s="10" t="inlineStr">
        <is>
          <t>6.1.3</t>
        </is>
      </c>
      <c r="B9" s="11" t="inlineStr">
        <is>
          <t>Riskhantering för informationssäkerhet och tillämplighetsdeklaration</t>
        </is>
      </c>
      <c r="C9" s="10" t="inlineStr">
        <is>
          <t>ISMS-grund och planering</t>
        </is>
      </c>
      <c r="D9" s="12" t="n"/>
      <c r="E9" s="13" t="n"/>
      <c r="F9" s="13" t="n"/>
      <c r="G9" s="12" t="n"/>
      <c r="H9" s="14" t="n"/>
    </row>
    <row r="10">
      <c r="A10" s="10" t="inlineStr">
        <is>
          <t>6.2</t>
        </is>
      </c>
      <c r="B10" s="11" t="inlineStr">
        <is>
          <t>Informationssäkerhetsmål och planering för att uppnå dem</t>
        </is>
      </c>
      <c r="C10" s="10" t="inlineStr">
        <is>
          <t>ISMS-grund och planering</t>
        </is>
      </c>
      <c r="D10" s="12" t="n"/>
      <c r="E10" s="13" t="n"/>
      <c r="F10" s="13" t="n"/>
      <c r="G10" s="12" t="n"/>
      <c r="H10" s="14" t="n"/>
    </row>
    <row r="11">
      <c r="A11" s="10" t="inlineStr">
        <is>
          <t>6.3</t>
        </is>
      </c>
      <c r="B11" s="11" t="inlineStr">
        <is>
          <t>Planering av förändringar</t>
        </is>
      </c>
      <c r="C11" s="10" t="inlineStr">
        <is>
          <t>ISMS-grund och planering</t>
        </is>
      </c>
      <c r="D11" s="12" t="n"/>
      <c r="E11" s="13" t="n"/>
      <c r="F11" s="13" t="n"/>
      <c r="G11" s="12" t="n"/>
      <c r="H11" s="14" t="n"/>
    </row>
    <row r="12">
      <c r="A12" s="10" t="inlineStr">
        <is>
          <t>7.1</t>
        </is>
      </c>
      <c r="B12" s="11" t="inlineStr">
        <is>
          <t>Resurser</t>
        </is>
      </c>
      <c r="C12" s="10" t="inlineStr">
        <is>
          <t>ISMS-grund och planering</t>
        </is>
      </c>
      <c r="D12" s="12" t="n"/>
      <c r="E12" s="13" t="n"/>
      <c r="F12" s="13" t="n"/>
      <c r="G12" s="12" t="n"/>
      <c r="H12" s="14" t="n"/>
    </row>
    <row r="13">
      <c r="A13" s="10" t="inlineStr">
        <is>
          <t>7.2</t>
        </is>
      </c>
      <c r="B13" s="11" t="inlineStr">
        <is>
          <t>Kompetens</t>
        </is>
      </c>
      <c r="C13" s="10" t="inlineStr">
        <is>
          <t>ISMS-grund och planering</t>
        </is>
      </c>
      <c r="D13" s="12" t="n"/>
      <c r="E13" s="13" t="n"/>
      <c r="F13" s="13" t="n"/>
      <c r="G13" s="12" t="n"/>
      <c r="H13" s="14" t="n"/>
    </row>
    <row r="14">
      <c r="A14" s="10" t="inlineStr">
        <is>
          <t>7.4</t>
        </is>
      </c>
      <c r="B14" s="11" t="inlineStr">
        <is>
          <t>Kommunikation</t>
        </is>
      </c>
      <c r="C14" s="10" t="inlineStr">
        <is>
          <t>ISMS-grund och planering</t>
        </is>
      </c>
      <c r="D14" s="12" t="n"/>
      <c r="E14" s="13" t="n"/>
      <c r="F14" s="13" t="n"/>
      <c r="G14" s="12" t="n"/>
      <c r="H14" s="14" t="n"/>
    </row>
    <row r="15">
      <c r="A15" s="10" t="inlineStr">
        <is>
          <t>7.5</t>
        </is>
      </c>
      <c r="B15" s="11" t="inlineStr">
        <is>
          <t>Dokumenterad information</t>
        </is>
      </c>
      <c r="C15" s="10" t="inlineStr">
        <is>
          <t>ISMS-grund och planering</t>
        </is>
      </c>
      <c r="D15" s="12" t="n"/>
      <c r="E15" s="13" t="n"/>
      <c r="F15" s="13" t="n"/>
      <c r="G15" s="12" t="n"/>
      <c r="H15" s="14" t="n"/>
    </row>
    <row r="16">
      <c r="A16" s="10" t="inlineStr">
        <is>
          <t>8.1</t>
        </is>
      </c>
      <c r="B16" s="11" t="inlineStr">
        <is>
          <t>Driftsplanering och kontroll</t>
        </is>
      </c>
      <c r="C16" s="10" t="inlineStr">
        <is>
          <t>ISMS-drift och förbättring</t>
        </is>
      </c>
      <c r="D16" s="12" t="n"/>
      <c r="E16" s="13" t="n"/>
      <c r="F16" s="13" t="n"/>
      <c r="G16" s="12" t="n"/>
      <c r="H16" s="14" t="n"/>
    </row>
    <row r="17">
      <c r="A17" s="10" t="inlineStr">
        <is>
          <t>8.2</t>
        </is>
      </c>
      <c r="B17" s="11" t="inlineStr">
        <is>
          <t>Operativ riskbedömning för informationssäkerhet</t>
        </is>
      </c>
      <c r="C17" s="10" t="inlineStr">
        <is>
          <t>ISMS-drift och förbättring</t>
        </is>
      </c>
      <c r="D17" s="12" t="n"/>
      <c r="E17" s="13" t="n"/>
      <c r="F17" s="13" t="n"/>
      <c r="G17" s="12" t="n"/>
      <c r="H17" s="14" t="n"/>
    </row>
    <row r="18">
      <c r="A18" s="10" t="inlineStr">
        <is>
          <t>8.3</t>
        </is>
      </c>
      <c r="B18" s="11" t="inlineStr">
        <is>
          <t>Operativ riskhantering för informationssäkerhet</t>
        </is>
      </c>
      <c r="C18" s="10" t="inlineStr">
        <is>
          <t>ISMS-drift och förbättring</t>
        </is>
      </c>
      <c r="D18" s="12" t="n"/>
      <c r="E18" s="13" t="n"/>
      <c r="F18" s="13" t="n"/>
      <c r="G18" s="12" t="n"/>
      <c r="H18" s="14" t="n"/>
    </row>
    <row r="19">
      <c r="A19" s="10" t="inlineStr">
        <is>
          <t>9.1</t>
        </is>
      </c>
      <c r="B19" s="11" t="inlineStr">
        <is>
          <t>Övervakning, mätning, analys och utvärdering</t>
        </is>
      </c>
      <c r="C19" s="10" t="inlineStr">
        <is>
          <t>ISMS-drift och förbättring</t>
        </is>
      </c>
      <c r="D19" s="12" t="n"/>
      <c r="E19" s="13" t="n"/>
      <c r="F19" s="13" t="n"/>
      <c r="G19" s="12" t="n"/>
      <c r="H19" s="14" t="n"/>
    </row>
    <row r="20">
      <c r="A20" s="10" t="inlineStr">
        <is>
          <t>9.2</t>
        </is>
      </c>
      <c r="B20" s="11" t="inlineStr">
        <is>
          <t>Intern revision</t>
        </is>
      </c>
      <c r="C20" s="10" t="inlineStr">
        <is>
          <t>ISMS-drift och förbättring</t>
        </is>
      </c>
      <c r="D20" s="12" t="n"/>
      <c r="E20" s="13" t="n"/>
      <c r="F20" s="13" t="n"/>
      <c r="G20" s="12" t="n"/>
      <c r="H20" s="14" t="n"/>
    </row>
    <row r="21">
      <c r="A21" s="10" t="inlineStr">
        <is>
          <t>9.3</t>
        </is>
      </c>
      <c r="B21" s="11" t="inlineStr">
        <is>
          <t>Ledningens genomgång</t>
        </is>
      </c>
      <c r="C21" s="10" t="inlineStr">
        <is>
          <t>ISMS-drift och förbättring</t>
        </is>
      </c>
      <c r="D21" s="12" t="n"/>
      <c r="E21" s="13" t="n"/>
      <c r="F21" s="13" t="n"/>
      <c r="G21" s="12" t="n"/>
      <c r="H21" s="14" t="n"/>
    </row>
    <row r="22">
      <c r="A22" s="10" t="inlineStr">
        <is>
          <t>10.1</t>
        </is>
      </c>
      <c r="B22" s="11" t="inlineStr">
        <is>
          <t>Ständig förbättring</t>
        </is>
      </c>
      <c r="C22" s="10" t="inlineStr">
        <is>
          <t>ISMS-drift och förbättring</t>
        </is>
      </c>
      <c r="D22" s="12" t="n"/>
      <c r="E22" s="13" t="n"/>
      <c r="F22" s="13" t="n"/>
      <c r="G22" s="12" t="n"/>
      <c r="H22" s="14" t="n"/>
    </row>
    <row r="23">
      <c r="A23" s="10" t="inlineStr">
        <is>
          <t>10.2</t>
        </is>
      </c>
      <c r="B23" s="11" t="inlineStr">
        <is>
          <t>Avvikelser och korrigerande åtgärder</t>
        </is>
      </c>
      <c r="C23" s="10" t="inlineStr">
        <is>
          <t>ISMS-drift och förbättring</t>
        </is>
      </c>
      <c r="D23" s="12" t="n"/>
      <c r="E23" s="13" t="n"/>
      <c r="F23" s="13" t="n"/>
      <c r="G23" s="12" t="n"/>
      <c r="H23" s="14" t="n"/>
    </row>
    <row r="24">
      <c r="A24" s="10" t="inlineStr">
        <is>
          <t>A.5.1</t>
        </is>
      </c>
      <c r="B24" s="11" t="inlineStr">
        <is>
          <t>Policyer för informationssäkerhet</t>
        </is>
      </c>
      <c r="C24" s="10" t="inlineStr">
        <is>
          <t>Organisatoriska kontroller</t>
        </is>
      </c>
      <c r="D24" s="12" t="n"/>
      <c r="E24" s="13" t="n"/>
      <c r="F24" s="13" t="n"/>
      <c r="G24" s="12" t="n"/>
      <c r="H24" s="14" t="n"/>
    </row>
    <row r="25">
      <c r="A25" s="10" t="inlineStr">
        <is>
          <t>A.5.2</t>
        </is>
      </c>
      <c r="B25" s="11" t="inlineStr">
        <is>
          <t>Roller och ansvar för informationssäkerhet</t>
        </is>
      </c>
      <c r="C25" s="10" t="inlineStr">
        <is>
          <t>Organisatoriska kontroller</t>
        </is>
      </c>
      <c r="D25" s="12" t="n"/>
      <c r="E25" s="13" t="n"/>
      <c r="F25" s="13" t="n"/>
      <c r="G25" s="12" t="n"/>
      <c r="H25" s="14" t="n"/>
    </row>
    <row r="26">
      <c r="A26" s="10" t="inlineStr">
        <is>
          <t>A.5.3</t>
        </is>
      </c>
      <c r="B26" s="11" t="inlineStr">
        <is>
          <t>Arbetsuppgiftsseparation</t>
        </is>
      </c>
      <c r="C26" s="10" t="inlineStr">
        <is>
          <t>Organisatoriska kontroller</t>
        </is>
      </c>
      <c r="D26" s="12" t="n"/>
      <c r="E26" s="13" t="n"/>
      <c r="F26" s="13" t="n"/>
      <c r="G26" s="12" t="n"/>
      <c r="H26" s="14" t="n"/>
    </row>
    <row r="27">
      <c r="A27" s="10" t="inlineStr">
        <is>
          <t>A.5.4</t>
        </is>
      </c>
      <c r="B27" s="11" t="inlineStr">
        <is>
          <t>Ledningens ansvar</t>
        </is>
      </c>
      <c r="C27" s="10" t="inlineStr">
        <is>
          <t>Organisatoriska kontroller</t>
        </is>
      </c>
      <c r="D27" s="12" t="n"/>
      <c r="E27" s="13" t="n"/>
      <c r="F27" s="13" t="n"/>
      <c r="G27" s="12" t="n"/>
      <c r="H27" s="14" t="n"/>
    </row>
    <row r="28">
      <c r="A28" s="10" t="inlineStr">
        <is>
          <t>A.5.5</t>
        </is>
      </c>
      <c r="B28" s="11" t="inlineStr">
        <is>
          <t>Kontakt med myndigheter</t>
        </is>
      </c>
      <c r="C28" s="10" t="inlineStr">
        <is>
          <t>Organisatoriska kontroller</t>
        </is>
      </c>
      <c r="D28" s="12" t="n"/>
      <c r="E28" s="13" t="n"/>
      <c r="F28" s="13" t="n"/>
      <c r="G28" s="12" t="n"/>
      <c r="H28" s="14" t="n"/>
    </row>
    <row r="29">
      <c r="A29" s="10" t="inlineStr">
        <is>
          <t>A.5.6</t>
        </is>
      </c>
      <c r="B29" s="11" t="inlineStr">
        <is>
          <t>Kontakt med intressegrupper</t>
        </is>
      </c>
      <c r="C29" s="10" t="inlineStr">
        <is>
          <t>Organisatoriska kontroller</t>
        </is>
      </c>
      <c r="D29" s="12" t="n"/>
      <c r="E29" s="13" t="n"/>
      <c r="F29" s="13" t="n"/>
      <c r="G29" s="12" t="n"/>
      <c r="H29" s="14" t="n"/>
    </row>
    <row r="30">
      <c r="A30" s="10" t="inlineStr">
        <is>
          <t>A.5.7</t>
        </is>
      </c>
      <c r="B30" s="11" t="inlineStr">
        <is>
          <t>Hotintelligens</t>
        </is>
      </c>
      <c r="C30" s="10" t="inlineStr">
        <is>
          <t>Organisatoriska kontroller</t>
        </is>
      </c>
      <c r="D30" s="12" t="n"/>
      <c r="E30" s="13" t="n"/>
      <c r="F30" s="13" t="n"/>
      <c r="G30" s="12" t="n"/>
      <c r="H30" s="14" t="n"/>
    </row>
    <row r="31">
      <c r="A31" s="10" t="inlineStr">
        <is>
          <t>A.5.8</t>
        </is>
      </c>
      <c r="B31" s="11" t="inlineStr">
        <is>
          <t>Informationssäkerhet i projektledning</t>
        </is>
      </c>
      <c r="C31" s="10" t="inlineStr">
        <is>
          <t>Organisatoriska kontroller</t>
        </is>
      </c>
      <c r="D31" s="12" t="n"/>
      <c r="E31" s="13" t="n"/>
      <c r="F31" s="13" t="n"/>
      <c r="G31" s="12" t="n"/>
      <c r="H31" s="14" t="n"/>
    </row>
    <row r="32">
      <c r="A32" s="10" t="inlineStr">
        <is>
          <t>A.5.9</t>
        </is>
      </c>
      <c r="B32" s="11" t="inlineStr">
        <is>
          <t>Inventering av information och andra associerade tillgångar</t>
        </is>
      </c>
      <c r="C32" s="10" t="inlineStr">
        <is>
          <t>Organisatoriska kontroller</t>
        </is>
      </c>
      <c r="D32" s="12" t="n"/>
      <c r="E32" s="13" t="n"/>
      <c r="F32" s="13" t="n"/>
      <c r="G32" s="12" t="n"/>
      <c r="H32" s="14" t="n"/>
    </row>
    <row r="33">
      <c r="A33" s="10" t="inlineStr">
        <is>
          <t>A.5.10</t>
        </is>
      </c>
      <c r="B33" s="11" t="inlineStr">
        <is>
          <t>Acceptabel användning av information och andra associerade tillgångar</t>
        </is>
      </c>
      <c r="C33" s="10" t="inlineStr">
        <is>
          <t>Organisatoriska kontroller</t>
        </is>
      </c>
      <c r="D33" s="12" t="n"/>
      <c r="E33" s="13" t="n"/>
      <c r="F33" s="13" t="n"/>
      <c r="G33" s="12" t="n"/>
      <c r="H33" s="14" t="n"/>
    </row>
    <row r="34">
      <c r="A34" s="10" t="inlineStr">
        <is>
          <t>A.5.11</t>
        </is>
      </c>
      <c r="B34" s="11" t="inlineStr">
        <is>
          <t>Återlämning av tillgångar</t>
        </is>
      </c>
      <c r="C34" s="10" t="inlineStr">
        <is>
          <t>Organisatoriska kontroller</t>
        </is>
      </c>
      <c r="D34" s="12" t="n"/>
      <c r="E34" s="13" t="n"/>
      <c r="F34" s="13" t="n"/>
      <c r="G34" s="12" t="n"/>
      <c r="H34" s="14" t="n"/>
    </row>
    <row r="35">
      <c r="A35" s="10" t="inlineStr">
        <is>
          <t>A.5.12</t>
        </is>
      </c>
      <c r="B35" s="11" t="inlineStr">
        <is>
          <t>Klassificering av information</t>
        </is>
      </c>
      <c r="C35" s="10" t="inlineStr">
        <is>
          <t>Organisatoriska kontroller</t>
        </is>
      </c>
      <c r="D35" s="12" t="n"/>
      <c r="E35" s="13" t="n"/>
      <c r="F35" s="13" t="n"/>
      <c r="G35" s="12" t="n"/>
      <c r="H35" s="14" t="n"/>
    </row>
    <row r="36">
      <c r="A36" s="10" t="inlineStr">
        <is>
          <t>A.5.13</t>
        </is>
      </c>
      <c r="B36" s="11" t="inlineStr">
        <is>
          <t>Märkning av information</t>
        </is>
      </c>
      <c r="C36" s="10" t="inlineStr">
        <is>
          <t>Organisatoriska kontroller</t>
        </is>
      </c>
      <c r="D36" s="12" t="n"/>
      <c r="E36" s="13" t="n"/>
      <c r="F36" s="13" t="n"/>
      <c r="G36" s="12" t="n"/>
      <c r="H36" s="14" t="n"/>
    </row>
    <row r="37">
      <c r="A37" s="10" t="inlineStr">
        <is>
          <t>A.5.14</t>
        </is>
      </c>
      <c r="B37" s="11" t="inlineStr">
        <is>
          <t>Informationsöverföring</t>
        </is>
      </c>
      <c r="C37" s="10" t="inlineStr">
        <is>
          <t>Organisatoriska kontroller</t>
        </is>
      </c>
      <c r="D37" s="12" t="n"/>
      <c r="E37" s="13" t="n"/>
      <c r="F37" s="13" t="n"/>
      <c r="G37" s="12" t="n"/>
      <c r="H37" s="14" t="n"/>
    </row>
    <row r="38">
      <c r="A38" s="10" t="inlineStr">
        <is>
          <t>A.5.15</t>
        </is>
      </c>
      <c r="B38" s="11" t="inlineStr">
        <is>
          <t>Åtkomstkontroll</t>
        </is>
      </c>
      <c r="C38" s="10" t="inlineStr">
        <is>
          <t>Organisatoriska kontroller</t>
        </is>
      </c>
      <c r="D38" s="12" t="n"/>
      <c r="E38" s="13" t="n"/>
      <c r="F38" s="13" t="n"/>
      <c r="G38" s="12" t="n"/>
      <c r="H38" s="14" t="n"/>
    </row>
    <row r="39">
      <c r="A39" s="10" t="inlineStr">
        <is>
          <t>A.5.16</t>
        </is>
      </c>
      <c r="B39" s="11" t="inlineStr">
        <is>
          <t>Identitetshantering</t>
        </is>
      </c>
      <c r="C39" s="10" t="inlineStr">
        <is>
          <t>Organisatoriska kontroller</t>
        </is>
      </c>
      <c r="D39" s="12" t="n"/>
      <c r="E39" s="13" t="n"/>
      <c r="F39" s="13" t="n"/>
      <c r="G39" s="12" t="n"/>
      <c r="H39" s="14" t="n"/>
    </row>
    <row r="40">
      <c r="A40" s="10" t="inlineStr">
        <is>
          <t>A.5.17</t>
        </is>
      </c>
      <c r="B40" s="11" t="inlineStr">
        <is>
          <t>Autentiseringsinformation</t>
        </is>
      </c>
      <c r="C40" s="10" t="inlineStr">
        <is>
          <t>Organisatoriska kontroller</t>
        </is>
      </c>
      <c r="D40" s="12" t="n"/>
      <c r="E40" s="13" t="n"/>
      <c r="F40" s="13" t="n"/>
      <c r="G40" s="12" t="n"/>
      <c r="H40" s="14" t="n"/>
    </row>
    <row r="41">
      <c r="A41" s="10" t="inlineStr">
        <is>
          <t>A.5.18</t>
        </is>
      </c>
      <c r="B41" s="11" t="inlineStr">
        <is>
          <t>Åtkomsträttigheter</t>
        </is>
      </c>
      <c r="C41" s="10" t="inlineStr">
        <is>
          <t>Organisatoriska kontroller</t>
        </is>
      </c>
      <c r="D41" s="12" t="n"/>
      <c r="E41" s="13" t="n"/>
      <c r="F41" s="13" t="n"/>
      <c r="G41" s="12" t="n"/>
      <c r="H41" s="14" t="n"/>
    </row>
    <row r="42">
      <c r="A42" s="10" t="inlineStr">
        <is>
          <t>A.5.19</t>
        </is>
      </c>
      <c r="B42" s="11" t="inlineStr">
        <is>
          <t>Informationssäkerhet i leverantörsrelationer</t>
        </is>
      </c>
      <c r="C42" s="10" t="inlineStr">
        <is>
          <t>Organisatoriska kontroller</t>
        </is>
      </c>
      <c r="D42" s="12" t="n"/>
      <c r="E42" s="13" t="n"/>
      <c r="F42" s="13" t="n"/>
      <c r="G42" s="12" t="n"/>
      <c r="H42" s="14" t="n"/>
    </row>
    <row r="43">
      <c r="A43" s="10" t="inlineStr">
        <is>
          <t>A.5.20</t>
        </is>
      </c>
      <c r="B43" s="11" t="inlineStr">
        <is>
          <t>Adressering av informationssäkerhet i leverantörsavtal</t>
        </is>
      </c>
      <c r="C43" s="10" t="inlineStr">
        <is>
          <t>Organisatoriska kontroller</t>
        </is>
      </c>
      <c r="D43" s="12" t="n"/>
      <c r="E43" s="13" t="n"/>
      <c r="F43" s="13" t="n"/>
      <c r="G43" s="12" t="n"/>
      <c r="H43" s="14" t="n"/>
    </row>
    <row r="44">
      <c r="A44" s="10" t="inlineStr">
        <is>
          <t>A.5.21</t>
        </is>
      </c>
      <c r="B44" s="11" t="inlineStr">
        <is>
          <t>Hantering av informationssäkerhet i IKT-leveranskedjan</t>
        </is>
      </c>
      <c r="C44" s="10" t="inlineStr">
        <is>
          <t>Organisatoriska kontroller</t>
        </is>
      </c>
      <c r="D44" s="12" t="n"/>
      <c r="E44" s="13" t="n"/>
      <c r="F44" s="13" t="n"/>
      <c r="G44" s="12" t="n"/>
      <c r="H44" s="14" t="n"/>
    </row>
    <row r="45">
      <c r="A45" s="10" t="inlineStr">
        <is>
          <t>A.5.22</t>
        </is>
      </c>
      <c r="B45" s="11" t="inlineStr">
        <is>
          <t>Övervakning, granskning och förändringshantering av leverantörstjänster</t>
        </is>
      </c>
      <c r="C45" s="10" t="inlineStr">
        <is>
          <t>Organisatoriska kontroller</t>
        </is>
      </c>
      <c r="D45" s="12" t="n"/>
      <c r="E45" s="13" t="n"/>
      <c r="F45" s="13" t="n"/>
      <c r="G45" s="12" t="n"/>
      <c r="H45" s="14" t="n"/>
    </row>
    <row r="46">
      <c r="A46" s="10" t="inlineStr">
        <is>
          <t>A.5.23</t>
        </is>
      </c>
      <c r="B46" s="11" t="inlineStr">
        <is>
          <t>Informationssäkerhet för användning av molntjänster</t>
        </is>
      </c>
      <c r="C46" s="10" t="inlineStr">
        <is>
          <t>Organisatoriska kontroller</t>
        </is>
      </c>
      <c r="D46" s="12" t="n"/>
      <c r="E46" s="13" t="n"/>
      <c r="F46" s="13" t="n"/>
      <c r="G46" s="12" t="n"/>
      <c r="H46" s="14" t="n"/>
    </row>
    <row r="47">
      <c r="A47" s="10" t="inlineStr">
        <is>
          <t>A.5.24</t>
        </is>
      </c>
      <c r="B47" s="11" t="inlineStr">
        <is>
          <t>Planering och förberedelse för hantering av informationssäkerhetsincidenter</t>
        </is>
      </c>
      <c r="C47" s="10" t="inlineStr">
        <is>
          <t>Organisatoriska kontroller</t>
        </is>
      </c>
      <c r="D47" s="12" t="n"/>
      <c r="E47" s="13" t="n"/>
      <c r="F47" s="13" t="n"/>
      <c r="G47" s="12" t="n"/>
      <c r="H47" s="14" t="n"/>
    </row>
    <row r="48">
      <c r="A48" s="10" t="inlineStr">
        <is>
          <t>A.5.25</t>
        </is>
      </c>
      <c r="B48" s="11" t="inlineStr">
        <is>
          <t>Bedömning och beslut om informationssäkerhetshändelser</t>
        </is>
      </c>
      <c r="C48" s="10" t="inlineStr">
        <is>
          <t>Organisatoriska kontroller</t>
        </is>
      </c>
      <c r="D48" s="12" t="n"/>
      <c r="E48" s="13" t="n"/>
      <c r="F48" s="13" t="n"/>
      <c r="G48" s="12" t="n"/>
      <c r="H48" s="14" t="n"/>
    </row>
    <row r="49">
      <c r="A49" s="10" t="inlineStr">
        <is>
          <t>A.5.26</t>
        </is>
      </c>
      <c r="B49" s="11" t="inlineStr">
        <is>
          <t>Svar på informationssäkerhetsincidenter</t>
        </is>
      </c>
      <c r="C49" s="10" t="inlineStr">
        <is>
          <t>Organisatoriska kontroller</t>
        </is>
      </c>
      <c r="D49" s="12" t="n"/>
      <c r="E49" s="13" t="n"/>
      <c r="F49" s="13" t="n"/>
      <c r="G49" s="12" t="n"/>
      <c r="H49" s="14" t="n"/>
    </row>
    <row r="50">
      <c r="A50" s="10" t="inlineStr">
        <is>
          <t>A.5.27</t>
        </is>
      </c>
      <c r="B50" s="11" t="inlineStr">
        <is>
          <t>Lärande från informationssäkerhetsincidenter</t>
        </is>
      </c>
      <c r="C50" s="10" t="inlineStr">
        <is>
          <t>Organisatoriska kontroller</t>
        </is>
      </c>
      <c r="D50" s="12" t="n"/>
      <c r="E50" s="13" t="n"/>
      <c r="F50" s="13" t="n"/>
      <c r="G50" s="12" t="n"/>
      <c r="H50" s="14" t="n"/>
    </row>
    <row r="51">
      <c r="A51" s="10" t="inlineStr">
        <is>
          <t>A.5.28</t>
        </is>
      </c>
      <c r="B51" s="11" t="inlineStr">
        <is>
          <t>Insamling av bevis</t>
        </is>
      </c>
      <c r="C51" s="10" t="inlineStr">
        <is>
          <t>Organisatoriska kontroller</t>
        </is>
      </c>
      <c r="D51" s="12" t="n"/>
      <c r="E51" s="13" t="n"/>
      <c r="F51" s="13" t="n"/>
      <c r="G51" s="12" t="n"/>
      <c r="H51" s="14" t="n"/>
    </row>
    <row r="52">
      <c r="A52" s="10" t="inlineStr">
        <is>
          <t>A.5.29</t>
        </is>
      </c>
      <c r="B52" s="11" t="inlineStr">
        <is>
          <t>Informationssäkerhet under störningar</t>
        </is>
      </c>
      <c r="C52" s="10" t="inlineStr">
        <is>
          <t>Organisatoriska kontroller</t>
        </is>
      </c>
      <c r="D52" s="12" t="n"/>
      <c r="E52" s="13" t="n"/>
      <c r="F52" s="13" t="n"/>
      <c r="G52" s="12" t="n"/>
      <c r="H52" s="14" t="n"/>
    </row>
    <row r="53">
      <c r="A53" s="10" t="inlineStr">
        <is>
          <t>A.5.30</t>
        </is>
      </c>
      <c r="B53" s="11" t="inlineStr">
        <is>
          <t>IKT-beredskap för affärskontinuitet</t>
        </is>
      </c>
      <c r="C53" s="10" t="inlineStr">
        <is>
          <t>Organisatoriska kontroller</t>
        </is>
      </c>
      <c r="D53" s="12" t="n"/>
      <c r="E53" s="13" t="n"/>
      <c r="F53" s="13" t="n"/>
      <c r="G53" s="12" t="n"/>
      <c r="H53" s="14" t="n"/>
    </row>
    <row r="54">
      <c r="A54" s="10" t="inlineStr">
        <is>
          <t>A.5.31</t>
        </is>
      </c>
      <c r="B54" s="11" t="inlineStr">
        <is>
          <t>Juridiska, lagstadgade, regulatoriska och kontraktsmässiga krav</t>
        </is>
      </c>
      <c r="C54" s="10" t="inlineStr">
        <is>
          <t>Organisatoriska kontroller</t>
        </is>
      </c>
      <c r="D54" s="12" t="n"/>
      <c r="E54" s="13" t="n"/>
      <c r="F54" s="13" t="n"/>
      <c r="G54" s="12" t="n"/>
      <c r="H54" s="14" t="n"/>
    </row>
    <row r="55">
      <c r="A55" s="10" t="inlineStr">
        <is>
          <t>A.5.32</t>
        </is>
      </c>
      <c r="B55" s="11" t="inlineStr">
        <is>
          <t>Immateriella rättigheter</t>
        </is>
      </c>
      <c r="C55" s="10" t="inlineStr">
        <is>
          <t>Organisatoriska kontroller</t>
        </is>
      </c>
      <c r="D55" s="12" t="n"/>
      <c r="E55" s="13" t="n"/>
      <c r="F55" s="13" t="n"/>
      <c r="G55" s="12" t="n"/>
      <c r="H55" s="14" t="n"/>
    </row>
    <row r="56">
      <c r="A56" s="10" t="inlineStr">
        <is>
          <t>A.5.33</t>
        </is>
      </c>
      <c r="B56" s="11" t="inlineStr">
        <is>
          <t>Skydd av register</t>
        </is>
      </c>
      <c r="C56" s="10" t="inlineStr">
        <is>
          <t>Organisatoriska kontroller</t>
        </is>
      </c>
      <c r="D56" s="12" t="n"/>
      <c r="E56" s="13" t="n"/>
      <c r="F56" s="13" t="n"/>
      <c r="G56" s="12" t="n"/>
      <c r="H56" s="14" t="n"/>
    </row>
    <row r="57">
      <c r="A57" s="10" t="inlineStr">
        <is>
          <t>A.5.34</t>
        </is>
      </c>
      <c r="B57" s="11" t="inlineStr">
        <is>
          <t>Integritet och skydd av personuppgifter</t>
        </is>
      </c>
      <c r="C57" s="10" t="inlineStr">
        <is>
          <t>Organisatoriska kontroller</t>
        </is>
      </c>
      <c r="D57" s="12" t="n"/>
      <c r="E57" s="13" t="n"/>
      <c r="F57" s="13" t="n"/>
      <c r="G57" s="12" t="n"/>
      <c r="H57" s="14" t="n"/>
    </row>
    <row r="58">
      <c r="A58" s="10" t="inlineStr">
        <is>
          <t>A.5.35</t>
        </is>
      </c>
      <c r="B58" s="11" t="inlineStr">
        <is>
          <t>Oberoende granskning av informationssäkerhet</t>
        </is>
      </c>
      <c r="C58" s="10" t="inlineStr">
        <is>
          <t>Organisatoriska kontroller</t>
        </is>
      </c>
      <c r="D58" s="12" t="n"/>
      <c r="E58" s="13" t="n"/>
      <c r="F58" s="13" t="n"/>
      <c r="G58" s="12" t="n"/>
      <c r="H58" s="14" t="n"/>
    </row>
    <row r="59">
      <c r="A59" s="10" t="inlineStr">
        <is>
          <t>A.5.36</t>
        </is>
      </c>
      <c r="B59" s="11" t="inlineStr">
        <is>
          <t>Efterlevnad av policyer, regler och standarder för informationssäkerhet</t>
        </is>
      </c>
      <c r="C59" s="10" t="inlineStr">
        <is>
          <t>Organisatoriska kontroller</t>
        </is>
      </c>
      <c r="D59" s="12" t="n"/>
      <c r="E59" s="13" t="n"/>
      <c r="F59" s="13" t="n"/>
      <c r="G59" s="12" t="n"/>
      <c r="H59" s="14" t="n"/>
    </row>
    <row r="60">
      <c r="A60" s="10" t="inlineStr">
        <is>
          <t>A.5.37</t>
        </is>
      </c>
      <c r="B60" s="11" t="inlineStr">
        <is>
          <t>Dokumenterade driftsprocedurer</t>
        </is>
      </c>
      <c r="C60" s="10" t="inlineStr">
        <is>
          <t>Organisatoriska kontroller</t>
        </is>
      </c>
      <c r="D60" s="12" t="n"/>
      <c r="E60" s="13" t="n"/>
      <c r="F60" s="13" t="n"/>
      <c r="G60" s="12" t="n"/>
      <c r="H60" s="14" t="n"/>
    </row>
    <row r="61">
      <c r="A61" s="10" t="inlineStr">
        <is>
          <t>A.6.1</t>
        </is>
      </c>
      <c r="B61" s="11" t="inlineStr">
        <is>
          <t>Screening</t>
        </is>
      </c>
      <c r="C61" s="10" t="inlineStr">
        <is>
          <t>Personalkontroller</t>
        </is>
      </c>
      <c r="D61" s="12" t="n"/>
      <c r="E61" s="13" t="n"/>
      <c r="F61" s="13" t="n"/>
      <c r="G61" s="12" t="n"/>
      <c r="H61" s="14" t="n"/>
    </row>
    <row r="62">
      <c r="A62" s="10" t="inlineStr">
        <is>
          <t>A.6.2</t>
        </is>
      </c>
      <c r="B62" s="11" t="inlineStr">
        <is>
          <t>Anställningsvillkor</t>
        </is>
      </c>
      <c r="C62" s="10" t="inlineStr">
        <is>
          <t>Personalkontroller</t>
        </is>
      </c>
      <c r="D62" s="12" t="n"/>
      <c r="E62" s="13" t="n"/>
      <c r="F62" s="13" t="n"/>
      <c r="G62" s="12" t="n"/>
      <c r="H62" s="14" t="n"/>
    </row>
    <row r="63">
      <c r="A63" s="10" t="inlineStr">
        <is>
          <t>A.6.3</t>
        </is>
      </c>
      <c r="B63" s="11" t="inlineStr">
        <is>
          <t>Medvetenhet, utbildning och träning om informationssäkerhet</t>
        </is>
      </c>
      <c r="C63" s="10" t="inlineStr">
        <is>
          <t>Personalkontroller</t>
        </is>
      </c>
      <c r="D63" s="12" t="n"/>
      <c r="E63" s="13" t="n"/>
      <c r="F63" s="13" t="n"/>
      <c r="G63" s="12" t="n"/>
      <c r="H63" s="14" t="n"/>
    </row>
    <row r="64">
      <c r="A64" s="10" t="inlineStr">
        <is>
          <t>A.6.4</t>
        </is>
      </c>
      <c r="B64" s="11" t="inlineStr">
        <is>
          <t>Disciplinär process</t>
        </is>
      </c>
      <c r="C64" s="10" t="inlineStr">
        <is>
          <t>Personalkontroller</t>
        </is>
      </c>
      <c r="D64" s="12" t="n"/>
      <c r="E64" s="13" t="n"/>
      <c r="F64" s="13" t="n"/>
      <c r="G64" s="12" t="n"/>
      <c r="H64" s="14" t="n"/>
    </row>
    <row r="65">
      <c r="A65" s="10" t="inlineStr">
        <is>
          <t>A.6.5</t>
        </is>
      </c>
      <c r="B65" s="11" t="inlineStr">
        <is>
          <t>Ansvar efter uppsägning eller ändring av anställning</t>
        </is>
      </c>
      <c r="C65" s="10" t="inlineStr">
        <is>
          <t>Personalkontroller</t>
        </is>
      </c>
      <c r="D65" s="12" t="n"/>
      <c r="E65" s="13" t="n"/>
      <c r="F65" s="13" t="n"/>
      <c r="G65" s="12" t="n"/>
      <c r="H65" s="14" t="n"/>
    </row>
    <row r="66">
      <c r="A66" s="10" t="inlineStr">
        <is>
          <t>A.6.6</t>
        </is>
      </c>
      <c r="B66" s="11" t="inlineStr">
        <is>
          <t>Konfidentialitets- eller sekretessavtal</t>
        </is>
      </c>
      <c r="C66" s="10" t="inlineStr">
        <is>
          <t>Personalkontroller</t>
        </is>
      </c>
      <c r="D66" s="12" t="n"/>
      <c r="E66" s="13" t="n"/>
      <c r="F66" s="13" t="n"/>
      <c r="G66" s="12" t="n"/>
      <c r="H66" s="14" t="n"/>
    </row>
    <row r="67">
      <c r="A67" s="10" t="inlineStr">
        <is>
          <t>A.6.7</t>
        </is>
      </c>
      <c r="B67" s="11" t="inlineStr">
        <is>
          <t>Fjärrarbete</t>
        </is>
      </c>
      <c r="C67" s="10" t="inlineStr">
        <is>
          <t>Personalkontroller</t>
        </is>
      </c>
      <c r="D67" s="12" t="n"/>
      <c r="E67" s="13" t="n"/>
      <c r="F67" s="13" t="n"/>
      <c r="G67" s="12" t="n"/>
      <c r="H67" s="14" t="n"/>
    </row>
    <row r="68">
      <c r="A68" s="10" t="inlineStr">
        <is>
          <t>A.6.8</t>
        </is>
      </c>
      <c r="B68" s="11" t="inlineStr">
        <is>
          <t>Rapportering av informationssäkerhetshändelser</t>
        </is>
      </c>
      <c r="C68" s="10" t="inlineStr">
        <is>
          <t>Personalkontroller</t>
        </is>
      </c>
      <c r="D68" s="12" t="n"/>
      <c r="E68" s="13" t="n"/>
      <c r="F68" s="13" t="n"/>
      <c r="G68" s="12" t="n"/>
      <c r="H68" s="14" t="n"/>
    </row>
    <row r="69">
      <c r="A69" s="10" t="inlineStr">
        <is>
          <t>A.7.1</t>
        </is>
      </c>
      <c r="B69" s="11" t="inlineStr">
        <is>
          <t>Fysiska säkerhetsperimeter</t>
        </is>
      </c>
      <c r="C69" s="10" t="inlineStr">
        <is>
          <t>Fysiska kontroller</t>
        </is>
      </c>
      <c r="D69" s="12" t="n"/>
      <c r="E69" s="13" t="n"/>
      <c r="F69" s="13" t="n"/>
      <c r="G69" s="12" t="n"/>
      <c r="H69" s="14" t="n"/>
    </row>
    <row r="70">
      <c r="A70" s="10" t="inlineStr">
        <is>
          <t>A.7.2</t>
        </is>
      </c>
      <c r="B70" s="11" t="inlineStr">
        <is>
          <t>Fysisk ingång</t>
        </is>
      </c>
      <c r="C70" s="10" t="inlineStr">
        <is>
          <t>Fysiska kontroller</t>
        </is>
      </c>
      <c r="D70" s="12" t="n"/>
      <c r="E70" s="13" t="n"/>
      <c r="F70" s="13" t="n"/>
      <c r="G70" s="12" t="n"/>
      <c r="H70" s="14" t="n"/>
    </row>
    <row r="71">
      <c r="A71" s="10" t="inlineStr">
        <is>
          <t>A.7.3</t>
        </is>
      </c>
      <c r="B71" s="11" t="inlineStr">
        <is>
          <t>Säkring av kontor, rum och anläggningar</t>
        </is>
      </c>
      <c r="C71" s="10" t="inlineStr">
        <is>
          <t>Fysiska kontroller</t>
        </is>
      </c>
      <c r="D71" s="12" t="n"/>
      <c r="E71" s="13" t="n"/>
      <c r="F71" s="13" t="n"/>
      <c r="G71" s="12" t="n"/>
      <c r="H71" s="14" t="n"/>
    </row>
    <row r="72">
      <c r="A72" s="10" t="inlineStr">
        <is>
          <t>A.7.4</t>
        </is>
      </c>
      <c r="B72" s="11" t="inlineStr">
        <is>
          <t>Övervakning av fysisk säkerhet</t>
        </is>
      </c>
      <c r="C72" s="10" t="inlineStr">
        <is>
          <t>Fysiska kontroller</t>
        </is>
      </c>
      <c r="D72" s="12" t="n"/>
      <c r="E72" s="13" t="n"/>
      <c r="F72" s="13" t="n"/>
      <c r="G72" s="12" t="n"/>
      <c r="H72" s="14" t="n"/>
    </row>
    <row r="73">
      <c r="A73" s="10" t="inlineStr">
        <is>
          <t>A.7.5</t>
        </is>
      </c>
      <c r="B73" s="11" t="inlineStr">
        <is>
          <t>Skydd mot fysiska och miljömässiga hot</t>
        </is>
      </c>
      <c r="C73" s="10" t="inlineStr">
        <is>
          <t>Fysiska kontroller</t>
        </is>
      </c>
      <c r="D73" s="12" t="n"/>
      <c r="E73" s="13" t="n"/>
      <c r="F73" s="13" t="n"/>
      <c r="G73" s="12" t="n"/>
      <c r="H73" s="14" t="n"/>
    </row>
    <row r="74">
      <c r="A74" s="10" t="inlineStr">
        <is>
          <t>A.7.6</t>
        </is>
      </c>
      <c r="B74" s="11" t="inlineStr">
        <is>
          <t>Arbete i säkra områden</t>
        </is>
      </c>
      <c r="C74" s="10" t="inlineStr">
        <is>
          <t>Fysiska kontroller</t>
        </is>
      </c>
      <c r="D74" s="12" t="n"/>
      <c r="E74" s="13" t="n"/>
      <c r="F74" s="13" t="n"/>
      <c r="G74" s="12" t="n"/>
      <c r="H74" s="14" t="n"/>
    </row>
    <row r="75">
      <c r="A75" s="10" t="inlineStr">
        <is>
          <t>A.7.7</t>
        </is>
      </c>
      <c r="B75" s="11" t="inlineStr">
        <is>
          <t>Rensat skrivbord och renskärm</t>
        </is>
      </c>
      <c r="C75" s="10" t="inlineStr">
        <is>
          <t>Fysiska kontroller</t>
        </is>
      </c>
      <c r="D75" s="12" t="n"/>
      <c r="E75" s="13" t="n"/>
      <c r="F75" s="13" t="n"/>
      <c r="G75" s="12" t="n"/>
      <c r="H75" s="14" t="n"/>
    </row>
    <row r="76">
      <c r="A76" s="10" t="inlineStr">
        <is>
          <t>A.7.8</t>
        </is>
      </c>
      <c r="B76" s="11" t="inlineStr">
        <is>
          <t>Placering och skydd av utrustning</t>
        </is>
      </c>
      <c r="C76" s="10" t="inlineStr">
        <is>
          <t>Fysiska kontroller</t>
        </is>
      </c>
      <c r="D76" s="12" t="n"/>
      <c r="E76" s="13" t="n"/>
      <c r="F76" s="13" t="n"/>
      <c r="G76" s="12" t="n"/>
      <c r="H76" s="14" t="n"/>
    </row>
    <row r="77">
      <c r="A77" s="10" t="inlineStr">
        <is>
          <t>A.7.9</t>
        </is>
      </c>
      <c r="B77" s="11" t="inlineStr">
        <is>
          <t>Säkerhet för tillgångar utanför lokaler</t>
        </is>
      </c>
      <c r="C77" s="10" t="inlineStr">
        <is>
          <t>Fysiska kontroller</t>
        </is>
      </c>
      <c r="D77" s="12" t="n"/>
      <c r="E77" s="13" t="n"/>
      <c r="F77" s="13" t="n"/>
      <c r="G77" s="12" t="n"/>
      <c r="H77" s="14" t="n"/>
    </row>
    <row r="78">
      <c r="A78" s="10" t="inlineStr">
        <is>
          <t>A.7.10</t>
        </is>
      </c>
      <c r="B78" s="11" t="inlineStr">
        <is>
          <t>Lagringsmedier</t>
        </is>
      </c>
      <c r="C78" s="10" t="inlineStr">
        <is>
          <t>Fysiska kontroller</t>
        </is>
      </c>
      <c r="D78" s="12" t="n"/>
      <c r="E78" s="13" t="n"/>
      <c r="F78" s="13" t="n"/>
      <c r="G78" s="12" t="n"/>
      <c r="H78" s="14" t="n"/>
    </row>
    <row r="79">
      <c r="A79" s="10" t="inlineStr">
        <is>
          <t>A.7.11</t>
        </is>
      </c>
      <c r="B79" s="11" t="inlineStr">
        <is>
          <t>Stödsystem</t>
        </is>
      </c>
      <c r="C79" s="10" t="inlineStr">
        <is>
          <t>Fysiska kontroller</t>
        </is>
      </c>
      <c r="D79" s="12" t="n"/>
      <c r="E79" s="13" t="n"/>
      <c r="F79" s="13" t="n"/>
      <c r="G79" s="12" t="n"/>
      <c r="H79" s="14" t="n"/>
    </row>
    <row r="80">
      <c r="A80" s="10" t="inlineStr">
        <is>
          <t>A.7.12</t>
        </is>
      </c>
      <c r="B80" s="11" t="inlineStr">
        <is>
          <t>Kabelsäkerhet</t>
        </is>
      </c>
      <c r="C80" s="10" t="inlineStr">
        <is>
          <t>Fysiska kontroller</t>
        </is>
      </c>
      <c r="D80" s="12" t="n"/>
      <c r="E80" s="13" t="n"/>
      <c r="F80" s="13" t="n"/>
      <c r="G80" s="12" t="n"/>
      <c r="H80" s="14" t="n"/>
    </row>
    <row r="81">
      <c r="A81" s="10" t="inlineStr">
        <is>
          <t>A.7.13</t>
        </is>
      </c>
      <c r="B81" s="11" t="inlineStr">
        <is>
          <t>Underhåll av utrustning</t>
        </is>
      </c>
      <c r="C81" s="10" t="inlineStr">
        <is>
          <t>Fysiska kontroller</t>
        </is>
      </c>
      <c r="D81" s="12" t="n"/>
      <c r="E81" s="13" t="n"/>
      <c r="F81" s="13" t="n"/>
      <c r="G81" s="12" t="n"/>
      <c r="H81" s="14" t="n"/>
    </row>
    <row r="82">
      <c r="A82" s="10" t="inlineStr">
        <is>
          <t>A.7.14</t>
        </is>
      </c>
      <c r="B82" s="11" t="inlineStr">
        <is>
          <t>Säker avyttring eller återanvändning av utrustning</t>
        </is>
      </c>
      <c r="C82" s="10" t="inlineStr">
        <is>
          <t>Fysiska kontroller</t>
        </is>
      </c>
      <c r="D82" s="12" t="n"/>
      <c r="E82" s="13" t="n"/>
      <c r="F82" s="13" t="n"/>
      <c r="G82" s="12" t="n"/>
      <c r="H82" s="14" t="n"/>
    </row>
    <row r="83">
      <c r="A83" s="10" t="inlineStr">
        <is>
          <t>A.8.1</t>
        </is>
      </c>
      <c r="B83" s="11" t="inlineStr">
        <is>
          <t>Användarenheter</t>
        </is>
      </c>
      <c r="C83" s="10" t="inlineStr">
        <is>
          <t>Tekniska kontroller</t>
        </is>
      </c>
      <c r="D83" s="12" t="n"/>
      <c r="E83" s="13" t="n"/>
      <c r="F83" s="13" t="n"/>
      <c r="G83" s="12" t="n"/>
      <c r="H83" s="14" t="n"/>
    </row>
    <row r="84">
      <c r="A84" s="10" t="inlineStr">
        <is>
          <t>A.8.2</t>
        </is>
      </c>
      <c r="B84" s="11" t="inlineStr">
        <is>
          <t>Privilegierade åtkomsträttigheter</t>
        </is>
      </c>
      <c r="C84" s="10" t="inlineStr">
        <is>
          <t>Tekniska kontroller</t>
        </is>
      </c>
      <c r="D84" s="12" t="n"/>
      <c r="E84" s="13" t="n"/>
      <c r="F84" s="13" t="n"/>
      <c r="G84" s="12" t="n"/>
      <c r="H84" s="14" t="n"/>
    </row>
    <row r="85">
      <c r="A85" s="10" t="inlineStr">
        <is>
          <t>A.8.3</t>
        </is>
      </c>
      <c r="B85" s="11" t="inlineStr">
        <is>
          <t>Begränsning av informationsåtkomst</t>
        </is>
      </c>
      <c r="C85" s="10" t="inlineStr">
        <is>
          <t>Tekniska kontroller</t>
        </is>
      </c>
      <c r="D85" s="12" t="n"/>
      <c r="E85" s="13" t="n"/>
      <c r="F85" s="13" t="n"/>
      <c r="G85" s="12" t="n"/>
      <c r="H85" s="14" t="n"/>
    </row>
    <row r="86">
      <c r="A86" s="10" t="inlineStr">
        <is>
          <t>A.8.4</t>
        </is>
      </c>
      <c r="B86" s="11" t="inlineStr">
        <is>
          <t>Åtkomst till källkod</t>
        </is>
      </c>
      <c r="C86" s="10" t="inlineStr">
        <is>
          <t>Tekniska kontroller</t>
        </is>
      </c>
      <c r="D86" s="12" t="n"/>
      <c r="E86" s="13" t="n"/>
      <c r="F86" s="13" t="n"/>
      <c r="G86" s="12" t="n"/>
      <c r="H86" s="14" t="n"/>
    </row>
    <row r="87">
      <c r="A87" s="10" t="inlineStr">
        <is>
          <t>A.8.5</t>
        </is>
      </c>
      <c r="B87" s="11" t="inlineStr">
        <is>
          <t>Säker autentisering</t>
        </is>
      </c>
      <c r="C87" s="10" t="inlineStr">
        <is>
          <t>Tekniska kontroller</t>
        </is>
      </c>
      <c r="D87" s="12" t="n"/>
      <c r="E87" s="13" t="n"/>
      <c r="F87" s="13" t="n"/>
      <c r="G87" s="12" t="n"/>
      <c r="H87" s="14" t="n"/>
    </row>
    <row r="88">
      <c r="A88" s="10" t="inlineStr">
        <is>
          <t>A.8.6</t>
        </is>
      </c>
      <c r="B88" s="11" t="inlineStr">
        <is>
          <t>Kapacitetshantering</t>
        </is>
      </c>
      <c r="C88" s="10" t="inlineStr">
        <is>
          <t>Tekniska kontroller</t>
        </is>
      </c>
      <c r="D88" s="12" t="n"/>
      <c r="E88" s="13" t="n"/>
      <c r="F88" s="13" t="n"/>
      <c r="G88" s="12" t="n"/>
      <c r="H88" s="14" t="n"/>
    </row>
    <row r="89">
      <c r="A89" s="10" t="inlineStr">
        <is>
          <t>A.8.7</t>
        </is>
      </c>
      <c r="B89" s="11" t="inlineStr">
        <is>
          <t>Skydd mot skadlig programvara</t>
        </is>
      </c>
      <c r="C89" s="10" t="inlineStr">
        <is>
          <t>Tekniska kontroller</t>
        </is>
      </c>
      <c r="D89" s="12" t="n"/>
      <c r="E89" s="13" t="n"/>
      <c r="F89" s="13" t="n"/>
      <c r="G89" s="12" t="n"/>
      <c r="H89" s="14" t="n"/>
    </row>
    <row r="90">
      <c r="A90" s="10" t="inlineStr">
        <is>
          <t>A.8.8</t>
        </is>
      </c>
      <c r="B90" s="11" t="inlineStr">
        <is>
          <t>Hantering av tekniska sårbarheter</t>
        </is>
      </c>
      <c r="C90" s="10" t="inlineStr">
        <is>
          <t>Tekniska kontroller</t>
        </is>
      </c>
      <c r="D90" s="12" t="n"/>
      <c r="E90" s="13" t="n"/>
      <c r="F90" s="13" t="n"/>
      <c r="G90" s="12" t="n"/>
      <c r="H90" s="14" t="n"/>
    </row>
    <row r="91">
      <c r="A91" s="10" t="inlineStr">
        <is>
          <t>A.8.9</t>
        </is>
      </c>
      <c r="B91" s="11" t="inlineStr">
        <is>
          <t>Konfigurationshantering</t>
        </is>
      </c>
      <c r="C91" s="10" t="inlineStr">
        <is>
          <t>Tekniska kontroller</t>
        </is>
      </c>
      <c r="D91" s="12" t="n"/>
      <c r="E91" s="13" t="n"/>
      <c r="F91" s="13" t="n"/>
      <c r="G91" s="12" t="n"/>
      <c r="H91" s="14" t="n"/>
    </row>
    <row r="92">
      <c r="A92" s="10" t="inlineStr">
        <is>
          <t>A.8.10</t>
        </is>
      </c>
      <c r="B92" s="11" t="inlineStr">
        <is>
          <t>Raderering av information</t>
        </is>
      </c>
      <c r="C92" s="10" t="inlineStr">
        <is>
          <t>Tekniska kontroller</t>
        </is>
      </c>
      <c r="D92" s="12" t="n"/>
      <c r="E92" s="13" t="n"/>
      <c r="F92" s="13" t="n"/>
      <c r="G92" s="12" t="n"/>
      <c r="H92" s="14" t="n"/>
    </row>
    <row r="93">
      <c r="A93" s="10" t="inlineStr">
        <is>
          <t>A.8.11</t>
        </is>
      </c>
      <c r="B93" s="11" t="inlineStr">
        <is>
          <t>Datummaskering</t>
        </is>
      </c>
      <c r="C93" s="10" t="inlineStr">
        <is>
          <t>Tekniska kontroller</t>
        </is>
      </c>
      <c r="D93" s="12" t="n"/>
      <c r="E93" s="13" t="n"/>
      <c r="F93" s="13" t="n"/>
      <c r="G93" s="12" t="n"/>
      <c r="H93" s="14" t="n"/>
    </row>
    <row r="94">
      <c r="A94" s="10" t="inlineStr">
        <is>
          <t>A.8.12</t>
        </is>
      </c>
      <c r="B94" s="11" t="inlineStr">
        <is>
          <t>Förebyggande av dataläckage</t>
        </is>
      </c>
      <c r="C94" s="10" t="inlineStr">
        <is>
          <t>Tekniska kontroller</t>
        </is>
      </c>
      <c r="D94" s="12" t="n"/>
      <c r="E94" s="13" t="n"/>
      <c r="F94" s="13" t="n"/>
      <c r="G94" s="12" t="n"/>
      <c r="H94" s="14" t="n"/>
    </row>
    <row r="95">
      <c r="A95" s="10" t="inlineStr">
        <is>
          <t>A.8.13</t>
        </is>
      </c>
      <c r="B95" s="11" t="inlineStr">
        <is>
          <t>Informationssäkerhetskopiering</t>
        </is>
      </c>
      <c r="C95" s="10" t="inlineStr">
        <is>
          <t>Tekniska kontroller</t>
        </is>
      </c>
      <c r="D95" s="12" t="n"/>
      <c r="E95" s="13" t="n"/>
      <c r="F95" s="13" t="n"/>
      <c r="G95" s="12" t="n"/>
      <c r="H95" s="14" t="n"/>
    </row>
    <row r="96">
      <c r="A96" s="10" t="inlineStr">
        <is>
          <t>A.8.14</t>
        </is>
      </c>
      <c r="B96" s="11" t="inlineStr">
        <is>
          <t>Redundans av informationsbehandlingsanläggningar</t>
        </is>
      </c>
      <c r="C96" s="10" t="inlineStr">
        <is>
          <t>Tekniska kontroller</t>
        </is>
      </c>
      <c r="D96" s="12" t="n"/>
      <c r="E96" s="13" t="n"/>
      <c r="F96" s="13" t="n"/>
      <c r="G96" s="12" t="n"/>
      <c r="H96" s="14" t="n"/>
    </row>
    <row r="97">
      <c r="A97" s="10" t="inlineStr">
        <is>
          <t>A.8.15</t>
        </is>
      </c>
      <c r="B97" s="11" t="inlineStr">
        <is>
          <t>Loggning</t>
        </is>
      </c>
      <c r="C97" s="10" t="inlineStr">
        <is>
          <t>Tekniska kontroller</t>
        </is>
      </c>
      <c r="D97" s="12" t="n"/>
      <c r="E97" s="13" t="n"/>
      <c r="F97" s="13" t="n"/>
      <c r="G97" s="12" t="n"/>
      <c r="H97" s="14" t="n"/>
    </row>
    <row r="98">
      <c r="A98" s="10" t="inlineStr">
        <is>
          <t>A.8.16</t>
        </is>
      </c>
      <c r="B98" s="11" t="inlineStr">
        <is>
          <t>Övervakningsaktiviteter</t>
        </is>
      </c>
      <c r="C98" s="10" t="inlineStr">
        <is>
          <t>Tekniska kontroller</t>
        </is>
      </c>
      <c r="D98" s="12" t="n"/>
      <c r="E98" s="13" t="n"/>
      <c r="F98" s="13" t="n"/>
      <c r="G98" s="12" t="n"/>
      <c r="H98" s="14" t="n"/>
    </row>
    <row r="99">
      <c r="A99" s="10" t="inlineStr">
        <is>
          <t>A.8.17</t>
        </is>
      </c>
      <c r="B99" s="11" t="inlineStr">
        <is>
          <t>Klock-synkronisering</t>
        </is>
      </c>
      <c r="C99" s="10" t="inlineStr">
        <is>
          <t>Tekniska kontroller</t>
        </is>
      </c>
      <c r="D99" s="12" t="n"/>
      <c r="E99" s="13" t="n"/>
      <c r="F99" s="13" t="n"/>
      <c r="G99" s="12" t="n"/>
      <c r="H99" s="14" t="n"/>
    </row>
    <row r="100">
      <c r="A100" s="10" t="inlineStr">
        <is>
          <t>A.8.18</t>
        </is>
      </c>
      <c r="B100" s="11" t="inlineStr">
        <is>
          <t>Användning av privilegierade verktygsprogram</t>
        </is>
      </c>
      <c r="C100" s="10" t="inlineStr">
        <is>
          <t>Tekniska kontroller</t>
        </is>
      </c>
      <c r="D100" s="12" t="n"/>
      <c r="E100" s="13" t="n"/>
      <c r="F100" s="13" t="n"/>
      <c r="G100" s="12" t="n"/>
      <c r="H100" s="14" t="n"/>
    </row>
    <row r="101">
      <c r="A101" s="10" t="inlineStr">
        <is>
          <t>A.8.19</t>
        </is>
      </c>
      <c r="B101" s="11" t="inlineStr">
        <is>
          <t>Installation av programvara på operativa system</t>
        </is>
      </c>
      <c r="C101" s="10" t="inlineStr">
        <is>
          <t>Tekniska kontroller</t>
        </is>
      </c>
      <c r="D101" s="12" t="n"/>
      <c r="E101" s="13" t="n"/>
      <c r="F101" s="13" t="n"/>
      <c r="G101" s="12" t="n"/>
      <c r="H101" s="14" t="n"/>
    </row>
    <row r="102">
      <c r="A102" s="10" t="inlineStr">
        <is>
          <t>A.8.20</t>
        </is>
      </c>
      <c r="B102" s="11" t="inlineStr">
        <is>
          <t>Nätverkssäkerhet</t>
        </is>
      </c>
      <c r="C102" s="10" t="inlineStr">
        <is>
          <t>Tekniska kontroller</t>
        </is>
      </c>
      <c r="D102" s="12" t="n"/>
      <c r="E102" s="13" t="n"/>
      <c r="F102" s="13" t="n"/>
      <c r="G102" s="12" t="n"/>
      <c r="H102" s="14" t="n"/>
    </row>
    <row r="103">
      <c r="A103" s="10" t="inlineStr">
        <is>
          <t>A.8.21</t>
        </is>
      </c>
      <c r="B103" s="11" t="inlineStr">
        <is>
          <t>Säkerhet för nätverkstjänster</t>
        </is>
      </c>
      <c r="C103" s="10" t="inlineStr">
        <is>
          <t>Tekniska kontroller</t>
        </is>
      </c>
      <c r="D103" s="12" t="n"/>
      <c r="E103" s="13" t="n"/>
      <c r="F103" s="13" t="n"/>
      <c r="G103" s="12" t="n"/>
      <c r="H103" s="14" t="n"/>
    </row>
    <row r="104">
      <c r="A104" s="10" t="inlineStr">
        <is>
          <t>A.8.22</t>
        </is>
      </c>
      <c r="B104" s="11" t="inlineStr">
        <is>
          <t>Segregering av nätverk</t>
        </is>
      </c>
      <c r="C104" s="10" t="inlineStr">
        <is>
          <t>Tekniska kontroller</t>
        </is>
      </c>
      <c r="D104" s="12" t="n"/>
      <c r="E104" s="13" t="n"/>
      <c r="F104" s="13" t="n"/>
      <c r="G104" s="12" t="n"/>
      <c r="H104" s="14" t="n"/>
    </row>
    <row r="105">
      <c r="A105" s="10" t="inlineStr">
        <is>
          <t>A.8.23</t>
        </is>
      </c>
      <c r="B105" s="11" t="inlineStr">
        <is>
          <t>Webbfiltrering</t>
        </is>
      </c>
      <c r="C105" s="10" t="inlineStr">
        <is>
          <t>Tekniska kontroller</t>
        </is>
      </c>
      <c r="D105" s="12" t="n"/>
      <c r="E105" s="13" t="n"/>
      <c r="F105" s="13" t="n"/>
      <c r="G105" s="12" t="n"/>
      <c r="H105" s="14" t="n"/>
    </row>
    <row r="106">
      <c r="A106" s="10" t="inlineStr">
        <is>
          <t>A.8.24</t>
        </is>
      </c>
      <c r="B106" s="11" t="inlineStr">
        <is>
          <t>Användning av kryptografi</t>
        </is>
      </c>
      <c r="C106" s="10" t="inlineStr">
        <is>
          <t>Tekniska kontroller</t>
        </is>
      </c>
      <c r="D106" s="12" t="n"/>
      <c r="E106" s="13" t="n"/>
      <c r="F106" s="13" t="n"/>
      <c r="G106" s="12" t="n"/>
      <c r="H106" s="14" t="n"/>
    </row>
    <row r="107">
      <c r="A107" s="10" t="inlineStr">
        <is>
          <t>A.8.25</t>
        </is>
      </c>
      <c r="B107" s="11" t="inlineStr">
        <is>
          <t>Säker utvecklingslivscykel</t>
        </is>
      </c>
      <c r="C107" s="10" t="inlineStr">
        <is>
          <t>Tekniska kontroller</t>
        </is>
      </c>
      <c r="D107" s="12" t="n"/>
      <c r="E107" s="13" t="n"/>
      <c r="F107" s="13" t="n"/>
      <c r="G107" s="12" t="n"/>
      <c r="H107" s="14" t="n"/>
    </row>
    <row r="108">
      <c r="A108" s="10" t="inlineStr">
        <is>
          <t>A.8.26</t>
        </is>
      </c>
      <c r="B108" s="11" t="inlineStr">
        <is>
          <t>Applikationssäkerhetskrav</t>
        </is>
      </c>
      <c r="C108" s="10" t="inlineStr">
        <is>
          <t>Tekniska kontroller</t>
        </is>
      </c>
      <c r="D108" s="12" t="n"/>
      <c r="E108" s="13" t="n"/>
      <c r="F108" s="13" t="n"/>
      <c r="G108" s="12" t="n"/>
      <c r="H108" s="14" t="n"/>
    </row>
    <row r="109">
      <c r="A109" s="10" t="inlineStr">
        <is>
          <t>A.8.27</t>
        </is>
      </c>
      <c r="B109" s="11" t="inlineStr">
        <is>
          <t>Säker systemarkitektur och ingenjörsprinciper</t>
        </is>
      </c>
      <c r="C109" s="10" t="inlineStr">
        <is>
          <t>Tekniska kontroller</t>
        </is>
      </c>
      <c r="D109" s="12" t="n"/>
      <c r="E109" s="13" t="n"/>
      <c r="F109" s="13" t="n"/>
      <c r="G109" s="12" t="n"/>
      <c r="H109" s="14" t="n"/>
    </row>
    <row r="110">
      <c r="A110" s="10" t="inlineStr">
        <is>
          <t>A.8.28</t>
        </is>
      </c>
      <c r="B110" s="11" t="inlineStr">
        <is>
          <t>Säker kodning</t>
        </is>
      </c>
      <c r="C110" s="10" t="inlineStr">
        <is>
          <t>Tekniska kontroller</t>
        </is>
      </c>
      <c r="D110" s="12" t="n"/>
      <c r="E110" s="13" t="n"/>
      <c r="F110" s="13" t="n"/>
      <c r="G110" s="12" t="n"/>
      <c r="H110" s="14" t="n"/>
    </row>
    <row r="111">
      <c r="A111" s="10" t="inlineStr">
        <is>
          <t>A.8.29</t>
        </is>
      </c>
      <c r="B111" s="11" t="inlineStr">
        <is>
          <t>Säkerhetstestning i utveckling och acceptans</t>
        </is>
      </c>
      <c r="C111" s="10" t="inlineStr">
        <is>
          <t>Tekniska kontroller</t>
        </is>
      </c>
      <c r="D111" s="12" t="n"/>
      <c r="E111" s="13" t="n"/>
      <c r="F111" s="13" t="n"/>
      <c r="G111" s="12" t="n"/>
      <c r="H111" s="14" t="n"/>
    </row>
    <row r="112">
      <c r="A112" s="10" t="inlineStr">
        <is>
          <t>A.8.30</t>
        </is>
      </c>
      <c r="B112" s="11" t="inlineStr">
        <is>
          <t>Utlagd utveckling</t>
        </is>
      </c>
      <c r="C112" s="10" t="inlineStr">
        <is>
          <t>Tekniska kontroller</t>
        </is>
      </c>
      <c r="D112" s="12" t="n"/>
      <c r="E112" s="13" t="n"/>
      <c r="F112" s="13" t="n"/>
      <c r="G112" s="12" t="n"/>
      <c r="H112" s="14" t="n"/>
    </row>
    <row r="113">
      <c r="A113" s="10" t="inlineStr">
        <is>
          <t>A.8.31</t>
        </is>
      </c>
      <c r="B113" s="11" t="inlineStr">
        <is>
          <t>Separation av utvecklings-, test- och produktionsmiljöer</t>
        </is>
      </c>
      <c r="C113" s="10" t="inlineStr">
        <is>
          <t>Tekniska kontroller</t>
        </is>
      </c>
      <c r="D113" s="12" t="n"/>
      <c r="E113" s="13" t="n"/>
      <c r="F113" s="13" t="n"/>
      <c r="G113" s="12" t="n"/>
      <c r="H113" s="14" t="n"/>
    </row>
    <row r="114">
      <c r="A114" s="10" t="inlineStr">
        <is>
          <t>A.8.32</t>
        </is>
      </c>
      <c r="B114" s="11" t="inlineStr">
        <is>
          <t>Förändringshantering</t>
        </is>
      </c>
      <c r="C114" s="10" t="inlineStr">
        <is>
          <t>Tekniska kontroller</t>
        </is>
      </c>
      <c r="D114" s="12" t="n"/>
      <c r="E114" s="13" t="n"/>
      <c r="F114" s="13" t="n"/>
      <c r="G114" s="12" t="n"/>
      <c r="H114" s="14" t="n"/>
    </row>
    <row r="115">
      <c r="A115" s="10" t="inlineStr">
        <is>
          <t>A.8.33</t>
        </is>
      </c>
      <c r="B115" s="11" t="inlineStr">
        <is>
          <t>Testinformation</t>
        </is>
      </c>
      <c r="C115" s="10" t="inlineStr">
        <is>
          <t>Tekniska kontroller</t>
        </is>
      </c>
      <c r="D115" s="12" t="n"/>
      <c r="E115" s="13" t="n"/>
      <c r="F115" s="13" t="n"/>
      <c r="G115" s="12" t="n"/>
      <c r="H115" s="14" t="n"/>
    </row>
    <row r="116">
      <c r="A116" s="10" t="inlineStr">
        <is>
          <t>A.8.34</t>
        </is>
      </c>
      <c r="B116" s="11" t="inlineStr">
        <is>
          <t>Skydd av informationssystem under revisionstestning</t>
        </is>
      </c>
      <c r="C116" s="10" t="inlineStr">
        <is>
          <t>Tekniska kontroller</t>
        </is>
      </c>
      <c r="D116" s="12" t="n"/>
      <c r="E116" s="13" t="n"/>
      <c r="F116" s="13" t="n"/>
      <c r="G116" s="12" t="n"/>
      <c r="H116" s="14" t="n"/>
    </row>
  </sheetData>
  <autoFilter ref="A1:H116"/>
  <conditionalFormatting sqref="D2:D116">
    <cfRule type="cellIs" priority="1" operator="equal" dxfId="0">
      <formula>"Uppfylld"</formula>
    </cfRule>
    <cfRule type="cellIs" priority="2" operator="equal" dxfId="1">
      <formula>"Delvis uppfylld"</formula>
    </cfRule>
    <cfRule type="cellIs" priority="3" operator="equal" dxfId="2">
      <formula>"Ej uppfylld"</formula>
    </cfRule>
    <cfRule type="cellIs" priority="4" operator="equal" dxfId="3">
      <formula>"Ej tillämplig"</formula>
    </cfRule>
  </conditionalFormatting>
  <dataValidations count="1">
    <dataValidation sqref="D2:D116" showDropDown="0" showInputMessage="0" showErrorMessage="0" allowBlank="1" errorTitle="Välj en status" error="Välj en status i listan, eller lämna cellen tom tills raden är bedömd." type="list">
      <formula1>"Uppfylld,Delvis uppfylld,Ej uppfylld,Ej tillämplig"</formula1>
    </dataValidation>
  </dataValidation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G20"/>
  <sheetViews>
    <sheetView showGridLines="0" workbookViewId="0">
      <selection activeCell="A1" sqref="A1"/>
    </sheetView>
  </sheetViews>
  <sheetFormatPr baseColWidth="8" defaultRowHeight="15"/>
  <cols>
    <col width="44" customWidth="1" min="1" max="1"/>
    <col width="18" customWidth="1" min="2" max="2"/>
    <col width="18" customWidth="1" min="3" max="3"/>
    <col width="18" customWidth="1" min="4" max="4"/>
    <col width="18" customWidth="1" min="5" max="5"/>
    <col width="18" customWidth="1" min="6" max="6"/>
    <col width="18" customWidth="1" min="7" max="7"/>
  </cols>
  <sheetData>
    <row r="1">
      <c r="A1" s="1" t="inlineStr">
        <is>
          <t>Sammanfattning</t>
        </is>
      </c>
    </row>
    <row r="2">
      <c r="A2" s="2" t="inlineStr">
        <is>
          <t>Räknarna uppdateras automatiskt när ni sätter statusar på fliken Gap-analys.</t>
        </is>
      </c>
    </row>
    <row r="4">
      <c r="A4" s="4" t="inlineStr">
        <is>
          <t>Totalt</t>
        </is>
      </c>
    </row>
    <row r="5">
      <c r="A5" s="3" t="inlineStr">
        <is>
          <t>Uppfylld</t>
        </is>
      </c>
      <c r="B5" s="5">
        <f>COUNTIF('Gap-analys'!$D$2:$D$116,"Uppfylld")</f>
        <v/>
      </c>
    </row>
    <row r="6">
      <c r="A6" s="3" t="inlineStr">
        <is>
          <t>Delvis uppfylld</t>
        </is>
      </c>
      <c r="B6" s="5">
        <f>COUNTIF('Gap-analys'!$D$2:$D$116,"Delvis uppfylld")</f>
        <v/>
      </c>
    </row>
    <row r="7">
      <c r="A7" s="3" t="inlineStr">
        <is>
          <t>Ej uppfylld</t>
        </is>
      </c>
      <c r="B7" s="5">
        <f>COUNTIF('Gap-analys'!$D$2:$D$116,"Ej uppfylld")</f>
        <v/>
      </c>
    </row>
    <row r="8">
      <c r="A8" s="3" t="inlineStr">
        <is>
          <t>Ej tillämplig</t>
        </is>
      </c>
      <c r="B8" s="5">
        <f>COUNTIF('Gap-analys'!$D$2:$D$116,"Ej tillämplig")</f>
        <v/>
      </c>
    </row>
    <row r="9">
      <c r="A9" s="3" t="inlineStr">
        <is>
          <t>Ej bedömd (tom)</t>
        </is>
      </c>
      <c r="B9" s="5">
        <f>COUNTBLANK('Gap-analys'!$D$2:$D$116)</f>
        <v/>
      </c>
    </row>
    <row r="10">
      <c r="A10" s="3" t="inlineStr">
        <is>
          <t>Antal rader</t>
        </is>
      </c>
      <c r="B10" s="5">
        <f>COUNTA('Gap-analys'!$A$2:$A$116)</f>
        <v/>
      </c>
    </row>
    <row r="11">
      <c r="A11" s="3" t="inlineStr">
        <is>
          <t>Andel bedömd</t>
        </is>
      </c>
      <c r="B11" s="15">
        <f>1-COUNTBLANK('Gap-analys'!$D$2:$D$116)/COUNTA('Gap-analys'!$A$2:$A$116)</f>
        <v/>
      </c>
    </row>
    <row r="13">
      <c r="A13" s="4" t="inlineStr">
        <is>
          <t>Per område</t>
        </is>
      </c>
    </row>
    <row r="14">
      <c r="A14" s="6" t="inlineStr">
        <is>
          <t>Område</t>
        </is>
      </c>
      <c r="B14" s="6" t="inlineStr">
        <is>
          <t>Uppfylld</t>
        </is>
      </c>
      <c r="C14" s="6" t="inlineStr">
        <is>
          <t>Delvis uppfylld</t>
        </is>
      </c>
      <c r="D14" s="6" t="inlineStr">
        <is>
          <t>Ej uppfylld</t>
        </is>
      </c>
      <c r="E14" s="6" t="inlineStr">
        <is>
          <t>Ej tillämplig</t>
        </is>
      </c>
      <c r="F14" s="6" t="inlineStr">
        <is>
          <t>Ej bedömd (tom)</t>
        </is>
      </c>
      <c r="G14" s="6" t="inlineStr">
        <is>
          <t>Totalt</t>
        </is>
      </c>
    </row>
    <row r="15">
      <c r="A15" s="3" t="inlineStr">
        <is>
          <t>ISMS-grund och planering</t>
        </is>
      </c>
      <c r="B15" s="3">
        <f>COUNTIFS('Gap-analys'!$C$2:$C$116,$A15,'Gap-analys'!$D$2:$D$116,"Uppfylld")</f>
        <v/>
      </c>
      <c r="C15" s="3">
        <f>COUNTIFS('Gap-analys'!$C$2:$C$116,$A15,'Gap-analys'!$D$2:$D$116,"Delvis uppfylld")</f>
        <v/>
      </c>
      <c r="D15" s="3">
        <f>COUNTIFS('Gap-analys'!$C$2:$C$116,$A15,'Gap-analys'!$D$2:$D$116,"Ej uppfylld")</f>
        <v/>
      </c>
      <c r="E15" s="3">
        <f>COUNTIFS('Gap-analys'!$C$2:$C$116,$A15,'Gap-analys'!$D$2:$D$116,"Ej tillämplig")</f>
        <v/>
      </c>
      <c r="F15" s="3">
        <f>COUNTIFS('Gap-analys'!$C$2:$C$116,$A15,'Gap-analys'!$D$2:$D$116,"")</f>
        <v/>
      </c>
      <c r="G15" s="3">
        <f>COUNTIF('Gap-analys'!$C$2:$C$116,$A15)</f>
        <v/>
      </c>
    </row>
    <row r="16">
      <c r="A16" s="3" t="inlineStr">
        <is>
          <t>ISMS-drift och förbättring</t>
        </is>
      </c>
      <c r="B16" s="3">
        <f>COUNTIFS('Gap-analys'!$C$2:$C$116,$A16,'Gap-analys'!$D$2:$D$116,"Uppfylld")</f>
        <v/>
      </c>
      <c r="C16" s="3">
        <f>COUNTIFS('Gap-analys'!$C$2:$C$116,$A16,'Gap-analys'!$D$2:$D$116,"Delvis uppfylld")</f>
        <v/>
      </c>
      <c r="D16" s="3">
        <f>COUNTIFS('Gap-analys'!$C$2:$C$116,$A16,'Gap-analys'!$D$2:$D$116,"Ej uppfylld")</f>
        <v/>
      </c>
      <c r="E16" s="3">
        <f>COUNTIFS('Gap-analys'!$C$2:$C$116,$A16,'Gap-analys'!$D$2:$D$116,"Ej tillämplig")</f>
        <v/>
      </c>
      <c r="F16" s="3">
        <f>COUNTIFS('Gap-analys'!$C$2:$C$116,$A16,'Gap-analys'!$D$2:$D$116,"")</f>
        <v/>
      </c>
      <c r="G16" s="3">
        <f>COUNTIF('Gap-analys'!$C$2:$C$116,$A16)</f>
        <v/>
      </c>
    </row>
    <row r="17">
      <c r="A17" s="3" t="inlineStr">
        <is>
          <t>Organisatoriska kontroller</t>
        </is>
      </c>
      <c r="B17" s="3">
        <f>COUNTIFS('Gap-analys'!$C$2:$C$116,$A17,'Gap-analys'!$D$2:$D$116,"Uppfylld")</f>
        <v/>
      </c>
      <c r="C17" s="3">
        <f>COUNTIFS('Gap-analys'!$C$2:$C$116,$A17,'Gap-analys'!$D$2:$D$116,"Delvis uppfylld")</f>
        <v/>
      </c>
      <c r="D17" s="3">
        <f>COUNTIFS('Gap-analys'!$C$2:$C$116,$A17,'Gap-analys'!$D$2:$D$116,"Ej uppfylld")</f>
        <v/>
      </c>
      <c r="E17" s="3">
        <f>COUNTIFS('Gap-analys'!$C$2:$C$116,$A17,'Gap-analys'!$D$2:$D$116,"Ej tillämplig")</f>
        <v/>
      </c>
      <c r="F17" s="3">
        <f>COUNTIFS('Gap-analys'!$C$2:$C$116,$A17,'Gap-analys'!$D$2:$D$116,"")</f>
        <v/>
      </c>
      <c r="G17" s="3">
        <f>COUNTIF('Gap-analys'!$C$2:$C$116,$A17)</f>
        <v/>
      </c>
    </row>
    <row r="18">
      <c r="A18" s="3" t="inlineStr">
        <is>
          <t>Personalkontroller</t>
        </is>
      </c>
      <c r="B18" s="3">
        <f>COUNTIFS('Gap-analys'!$C$2:$C$116,$A18,'Gap-analys'!$D$2:$D$116,"Uppfylld")</f>
        <v/>
      </c>
      <c r="C18" s="3">
        <f>COUNTIFS('Gap-analys'!$C$2:$C$116,$A18,'Gap-analys'!$D$2:$D$116,"Delvis uppfylld")</f>
        <v/>
      </c>
      <c r="D18" s="3">
        <f>COUNTIFS('Gap-analys'!$C$2:$C$116,$A18,'Gap-analys'!$D$2:$D$116,"Ej uppfylld")</f>
        <v/>
      </c>
      <c r="E18" s="3">
        <f>COUNTIFS('Gap-analys'!$C$2:$C$116,$A18,'Gap-analys'!$D$2:$D$116,"Ej tillämplig")</f>
        <v/>
      </c>
      <c r="F18" s="3">
        <f>COUNTIFS('Gap-analys'!$C$2:$C$116,$A18,'Gap-analys'!$D$2:$D$116,"")</f>
        <v/>
      </c>
      <c r="G18" s="3">
        <f>COUNTIF('Gap-analys'!$C$2:$C$116,$A18)</f>
        <v/>
      </c>
    </row>
    <row r="19">
      <c r="A19" s="3" t="inlineStr">
        <is>
          <t>Fysiska kontroller</t>
        </is>
      </c>
      <c r="B19" s="3">
        <f>COUNTIFS('Gap-analys'!$C$2:$C$116,$A19,'Gap-analys'!$D$2:$D$116,"Uppfylld")</f>
        <v/>
      </c>
      <c r="C19" s="3">
        <f>COUNTIFS('Gap-analys'!$C$2:$C$116,$A19,'Gap-analys'!$D$2:$D$116,"Delvis uppfylld")</f>
        <v/>
      </c>
      <c r="D19" s="3">
        <f>COUNTIFS('Gap-analys'!$C$2:$C$116,$A19,'Gap-analys'!$D$2:$D$116,"Ej uppfylld")</f>
        <v/>
      </c>
      <c r="E19" s="3">
        <f>COUNTIFS('Gap-analys'!$C$2:$C$116,$A19,'Gap-analys'!$D$2:$D$116,"Ej tillämplig")</f>
        <v/>
      </c>
      <c r="F19" s="3">
        <f>COUNTIFS('Gap-analys'!$C$2:$C$116,$A19,'Gap-analys'!$D$2:$D$116,"")</f>
        <v/>
      </c>
      <c r="G19" s="3">
        <f>COUNTIF('Gap-analys'!$C$2:$C$116,$A19)</f>
        <v/>
      </c>
    </row>
    <row r="20">
      <c r="A20" s="3" t="inlineStr">
        <is>
          <t>Tekniska kontroller</t>
        </is>
      </c>
      <c r="B20" s="3">
        <f>COUNTIFS('Gap-analys'!$C$2:$C$116,$A20,'Gap-analys'!$D$2:$D$116,"Uppfylld")</f>
        <v/>
      </c>
      <c r="C20" s="3">
        <f>COUNTIFS('Gap-analys'!$C$2:$C$116,$A20,'Gap-analys'!$D$2:$D$116,"Delvis uppfylld")</f>
        <v/>
      </c>
      <c r="D20" s="3">
        <f>COUNTIFS('Gap-analys'!$C$2:$C$116,$A20,'Gap-analys'!$D$2:$D$116,"Ej uppfylld")</f>
        <v/>
      </c>
      <c r="E20" s="3">
        <f>COUNTIFS('Gap-analys'!$C$2:$C$116,$A20,'Gap-analys'!$D$2:$D$116,"Ej tillämplig")</f>
        <v/>
      </c>
      <c r="F20" s="3">
        <f>COUNTIFS('Gap-analys'!$C$2:$C$116,$A20,'Gap-analys'!$D$2:$D$116,"")</f>
        <v/>
      </c>
      <c r="G20" s="3">
        <f>COUNTIF('Gap-analys'!$C$2:$C$116,$A20)</f>
        <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Aquil (Sokigo AB)</dc:creator>
  <dc:title xmlns:dc="http://purl.org/dc/elements/1.1/">Mall för gap-analys enligt ISO 27001:2022</dc:title>
  <dcterms:created xmlns:dcterms="http://purl.org/dc/terms/" xmlns:xsi="http://www.w3.org/2001/XMLSchema-instance" xsi:type="dcterms:W3CDTF">2026-07-21T11:43:25Z</dcterms:created>
  <dcterms:modified xmlns:dcterms="http://purl.org/dc/terms/" xmlns:xsi="http://www.w3.org/2001/XMLSchema-instance" xsi:type="dcterms:W3CDTF">2026-07-21T11:43:25Z</dcterms:modified>
</cp:coreProperties>
</file>